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ROZPOČty PRO OSTATNÍ\Jurečka\25_7_22\"/>
    </mc:Choice>
  </mc:AlternateContent>
  <bookViews>
    <workbookView xWindow="0" yWindow="0" windowWidth="0" windowHeight="0"/>
  </bookViews>
  <sheets>
    <sheet name="Rekapitulace stavby" sheetId="1" r:id="rId1"/>
    <sheet name="SO 02 - Ochranná hráz 2022" sheetId="2" r:id="rId2"/>
    <sheet name="VN a ON - Vedlejší a osta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02 - Ochranná hráz 2022'!$C$86:$K$378</definedName>
    <definedName name="_xlnm.Print_Area" localSheetId="1">'SO 02 - Ochranná hráz 2022'!$C$4:$J$39,'SO 02 - Ochranná hráz 2022'!$C$45:$J$68,'SO 02 - Ochranná hráz 2022'!$C$74:$K$378</definedName>
    <definedName name="_xlnm.Print_Titles" localSheetId="1">'SO 02 - Ochranná hráz 2022'!$86:$86</definedName>
    <definedName name="_xlnm._FilterDatabase" localSheetId="2" hidden="1">'VN a ON - Vedlejší a osta...'!$C$82:$K$125</definedName>
    <definedName name="_xlnm.Print_Area" localSheetId="2">'VN a ON - Vedlejší a osta...'!$C$4:$J$39,'VN a ON - Vedlejší a osta...'!$C$45:$J$64,'VN a ON - Vedlejší a osta...'!$C$70:$K$125</definedName>
    <definedName name="_xlnm.Print_Titles" localSheetId="2">'VN a ON - Vedlejší a osta...'!$82:$82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2"/>
  <c r="BH122"/>
  <c r="BG122"/>
  <c r="BF122"/>
  <c r="T122"/>
  <c r="R122"/>
  <c r="P122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0"/>
  <c r="BH90"/>
  <c r="BG90"/>
  <c r="BF90"/>
  <c r="T90"/>
  <c r="R90"/>
  <c r="P90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80"/>
  <c r="J17"/>
  <c r="J12"/>
  <c r="J52"/>
  <c r="E7"/>
  <c r="E73"/>
  <c i="2" r="J37"/>
  <c r="J36"/>
  <c i="1" r="AY55"/>
  <c i="2" r="J35"/>
  <c i="1" r="AX55"/>
  <c i="2" r="BI376"/>
  <c r="BH376"/>
  <c r="BG376"/>
  <c r="BF376"/>
  <c r="T376"/>
  <c r="T375"/>
  <c r="R376"/>
  <c r="R375"/>
  <c r="P376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77"/>
  <c i="1" r="L50"/>
  <c r="AM50"/>
  <c r="AM49"/>
  <c r="L49"/>
  <c r="AM47"/>
  <c r="L47"/>
  <c r="L45"/>
  <c r="L44"/>
  <c i="2" r="J246"/>
  <c r="BK269"/>
  <c r="BK105"/>
  <c r="J280"/>
  <c r="J147"/>
  <c r="J101"/>
  <c i="3" r="J86"/>
  <c i="2" r="BK284"/>
  <c r="BK329"/>
  <c r="BK111"/>
  <c r="BK235"/>
  <c r="J242"/>
  <c r="BK325"/>
  <c r="J272"/>
  <c r="J238"/>
  <c r="BK376"/>
  <c i="3" r="BK103"/>
  <c i="2" r="BK305"/>
  <c r="J97"/>
  <c r="BK232"/>
  <c r="J291"/>
  <c r="BK101"/>
  <c r="BK246"/>
  <c r="J139"/>
  <c r="BK242"/>
  <c r="J171"/>
  <c i="3" r="BK90"/>
  <c r="J99"/>
  <c i="2" r="BK258"/>
  <c r="J168"/>
  <c r="J115"/>
  <c r="J287"/>
  <c r="BK287"/>
  <c r="BK362"/>
  <c r="BK199"/>
  <c r="BK250"/>
  <c r="J191"/>
  <c r="J305"/>
  <c r="J131"/>
  <c i="3" r="J90"/>
  <c i="2" r="BK368"/>
  <c r="J127"/>
  <c r="J319"/>
  <c r="BK123"/>
  <c i="1" r="AS54"/>
  <c i="2" r="BK94"/>
  <c r="BK211"/>
  <c r="J365"/>
  <c r="BK371"/>
  <c i="3" r="BK99"/>
  <c i="2" r="J232"/>
  <c r="BK265"/>
  <c r="J337"/>
  <c r="J207"/>
  <c r="BK262"/>
  <c r="BK349"/>
  <c r="BK171"/>
  <c r="BK280"/>
  <c r="BK147"/>
  <c r="J94"/>
  <c i="3" r="J109"/>
  <c i="2" r="BK238"/>
  <c r="J199"/>
  <c r="BK115"/>
  <c r="J353"/>
  <c r="BK229"/>
  <c r="J284"/>
  <c r="J175"/>
  <c r="BK191"/>
  <c r="BK321"/>
  <c r="BK272"/>
  <c r="BK139"/>
  <c i="3" r="BK109"/>
  <c r="J103"/>
  <c i="2" r="BK357"/>
  <c r="BK291"/>
  <c r="BK97"/>
  <c r="J163"/>
  <c r="BK222"/>
  <c r="J299"/>
  <c r="J135"/>
  <c r="J143"/>
  <c r="J222"/>
  <c r="J321"/>
  <c r="BK154"/>
  <c r="J254"/>
  <c r="J90"/>
  <c r="J362"/>
  <c r="J276"/>
  <c r="J211"/>
  <c r="J34"/>
  <c r="BK341"/>
  <c r="BK309"/>
  <c r="F37"/>
  <c r="J195"/>
  <c r="J187"/>
  <c r="J203"/>
  <c r="BK179"/>
  <c r="J269"/>
  <c r="J349"/>
  <c r="BK215"/>
  <c r="J258"/>
  <c r="J111"/>
  <c r="J219"/>
  <c r="BK337"/>
  <c r="BK168"/>
  <c r="F35"/>
  <c r="J371"/>
  <c r="BK317"/>
  <c r="BK127"/>
  <c r="J105"/>
  <c r="F36"/>
  <c r="J158"/>
  <c r="J229"/>
  <c r="J123"/>
  <c r="BK313"/>
  <c r="J235"/>
  <c r="BK158"/>
  <c r="J368"/>
  <c r="J309"/>
  <c r="J250"/>
  <c r="J154"/>
  <c r="J262"/>
  <c r="J317"/>
  <c r="F34"/>
  <c r="J183"/>
  <c r="BK163"/>
  <c r="BK187"/>
  <c r="BK219"/>
  <c r="J295"/>
  <c r="J329"/>
  <c r="BK183"/>
  <c r="BK365"/>
  <c r="BK345"/>
  <c r="BK207"/>
  <c r="BK295"/>
  <c r="BK319"/>
  <c r="BK203"/>
  <c r="J313"/>
  <c r="J119"/>
  <c r="J345"/>
  <c r="BK90"/>
  <c r="BK119"/>
  <c i="3" r="BK122"/>
  <c i="2" r="BK195"/>
  <c r="J226"/>
  <c r="BK353"/>
  <c r="J341"/>
  <c r="BK131"/>
  <c r="BK254"/>
  <c r="J376"/>
  <c r="BK226"/>
  <c r="J325"/>
  <c i="3" r="J122"/>
  <c i="2" r="J265"/>
  <c r="J179"/>
  <c r="BK276"/>
  <c r="BK135"/>
  <c r="J333"/>
  <c r="BK333"/>
  <c r="BK143"/>
  <c r="J357"/>
  <c r="BK175"/>
  <c r="BK299"/>
  <c r="J215"/>
  <c i="3" r="BK86"/>
  <c l="1" r="R85"/>
  <c r="T85"/>
  <c r="P85"/>
  <c i="2" r="BK89"/>
  <c r="J89"/>
  <c r="J61"/>
  <c r="P304"/>
  <c r="R304"/>
  <c r="P249"/>
  <c r="BK336"/>
  <c r="J336"/>
  <c r="J65"/>
  <c r="P89"/>
  <c r="P88"/>
  <c r="P87"/>
  <c i="1" r="AU55"/>
  <c i="2" r="T304"/>
  <c r="T249"/>
  <c r="R336"/>
  <c r="R249"/>
  <c r="P336"/>
  <c r="BK249"/>
  <c r="J249"/>
  <c r="J62"/>
  <c r="P294"/>
  <c r="BK304"/>
  <c r="J304"/>
  <c r="J64"/>
  <c r="BK361"/>
  <c r="J361"/>
  <c r="J66"/>
  <c r="P361"/>
  <c r="T361"/>
  <c i="3" r="BK98"/>
  <c r="J98"/>
  <c r="J62"/>
  <c r="R98"/>
  <c r="P108"/>
  <c i="2" r="R89"/>
  <c r="BK294"/>
  <c r="J294"/>
  <c r="J63"/>
  <c r="R294"/>
  <c r="T294"/>
  <c r="T336"/>
  <c r="R361"/>
  <c i="3" r="T98"/>
  <c r="R108"/>
  <c i="2" r="T89"/>
  <c r="T88"/>
  <c r="T87"/>
  <c i="3" r="P98"/>
  <c r="P84"/>
  <c r="P83"/>
  <c i="1" r="AU56"/>
  <c i="3" r="BK108"/>
  <c r="J108"/>
  <c r="J63"/>
  <c r="T108"/>
  <c i="2" r="BK375"/>
  <c r="J375"/>
  <c r="J67"/>
  <c i="3" r="BK85"/>
  <c r="J85"/>
  <c r="J61"/>
  <c r="J77"/>
  <c r="BE86"/>
  <c r="BE122"/>
  <c r="J54"/>
  <c r="BE90"/>
  <c r="E48"/>
  <c r="F55"/>
  <c r="BE99"/>
  <c r="BE103"/>
  <c r="BE109"/>
  <c i="2" r="BE365"/>
  <c r="BE368"/>
  <c i="1" r="AW55"/>
  <c i="2" r="J54"/>
  <c r="BE90"/>
  <c r="BE179"/>
  <c r="BE376"/>
  <c r="E48"/>
  <c r="F55"/>
  <c r="BE123"/>
  <c r="BE143"/>
  <c r="BE158"/>
  <c r="BE163"/>
  <c r="BE175"/>
  <c r="BE183"/>
  <c r="BE207"/>
  <c r="BE211"/>
  <c r="BE229"/>
  <c r="BE242"/>
  <c r="BE258"/>
  <c r="BE265"/>
  <c r="BE269"/>
  <c r="BE272"/>
  <c r="BE276"/>
  <c r="BE284"/>
  <c r="BE295"/>
  <c r="BE299"/>
  <c r="BE313"/>
  <c r="BE319"/>
  <c r="BE325"/>
  <c r="BE329"/>
  <c r="BE371"/>
  <c i="1" r="BB55"/>
  <c i="2" r="J52"/>
  <c r="BE101"/>
  <c r="BE119"/>
  <c r="BE127"/>
  <c r="BE135"/>
  <c r="BE139"/>
  <c r="BE147"/>
  <c r="BE154"/>
  <c r="BE168"/>
  <c r="BE171"/>
  <c r="BE187"/>
  <c r="BE195"/>
  <c r="BE199"/>
  <c i="1" r="BC55"/>
  <c r="BA55"/>
  <c i="2" r="BE94"/>
  <c r="BE97"/>
  <c r="BE105"/>
  <c r="BE111"/>
  <c r="BE115"/>
  <c r="BE131"/>
  <c r="BE191"/>
  <c r="BE203"/>
  <c r="BE215"/>
  <c r="BE219"/>
  <c r="BE222"/>
  <c r="BE226"/>
  <c r="BE232"/>
  <c r="BE235"/>
  <c r="BE238"/>
  <c r="BE246"/>
  <c r="BE250"/>
  <c r="BE254"/>
  <c r="BE262"/>
  <c r="BE280"/>
  <c r="BE287"/>
  <c r="BE291"/>
  <c r="BE305"/>
  <c r="BE309"/>
  <c r="BE317"/>
  <c r="BE321"/>
  <c r="BE333"/>
  <c r="BE337"/>
  <c r="BE341"/>
  <c r="BE345"/>
  <c r="BE349"/>
  <c r="BE353"/>
  <c r="BE357"/>
  <c r="BE362"/>
  <c i="1" r="BD55"/>
  <c i="3" r="F34"/>
  <c i="1" r="BA56"/>
  <c r="BA54"/>
  <c r="AW54"/>
  <c r="AK30"/>
  <c i="3" r="F36"/>
  <c i="1" r="BC56"/>
  <c r="BC54"/>
  <c r="AY54"/>
  <c i="3" r="F37"/>
  <c i="1" r="BD56"/>
  <c r="BD54"/>
  <c r="W33"/>
  <c i="3" r="F35"/>
  <c i="1" r="BB56"/>
  <c r="BB54"/>
  <c r="AX54"/>
  <c i="3" r="J34"/>
  <c i="1" r="AW56"/>
  <c i="3" l="1" r="T84"/>
  <c r="T83"/>
  <c r="R84"/>
  <c r="R83"/>
  <c i="2" r="R88"/>
  <c r="R87"/>
  <c r="BK88"/>
  <c r="J88"/>
  <c r="J60"/>
  <c i="3" r="BK84"/>
  <c r="J84"/>
  <c r="J60"/>
  <c i="2" r="BK87"/>
  <c r="J87"/>
  <c r="J59"/>
  <c i="3" r="F33"/>
  <c i="1" r="AZ56"/>
  <c r="W30"/>
  <c r="AU54"/>
  <c r="W31"/>
  <c r="W32"/>
  <c i="2" r="F33"/>
  <c i="1" r="AZ55"/>
  <c i="2" r="J33"/>
  <c i="1" r="AV55"/>
  <c r="AT55"/>
  <c i="3" r="J33"/>
  <c i="1" r="AV56"/>
  <c r="AT56"/>
  <c i="3" l="1" r="BK83"/>
  <c r="J83"/>
  <c r="J59"/>
  <c i="1" r="AZ54"/>
  <c r="AV54"/>
  <c r="AK29"/>
  <c i="2" r="J30"/>
  <c i="1" r="AG55"/>
  <c i="2" l="1" r="J39"/>
  <c i="1" r="AN55"/>
  <c i="3" r="J30"/>
  <c i="1" r="AG56"/>
  <c r="W29"/>
  <c r="AT54"/>
  <c i="3" l="1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<sst xmlns="http://schemas.openxmlformats.org/spreadsheetml/2006/main">
  <si>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</si>
  <si>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</si>
  <si>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</si>
  <si>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</si>
  <si>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</si>
  <si>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{99b76ddf-aa7a-45e8-b79f-8f187440be77}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</si>
  <si>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</si>
  <si>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</si>
  <si>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</si>
  <si>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</si>
  <si>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</si>
  <si>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</si>
  <si>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</si>
  <si>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</si>
  <si>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ROZP2022-62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</si>
  <si>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</si>
  <si>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</si>
  <si>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Strahovice, dešťová kanalizace u vodárny</t>
  </si>
  <si>
    <t>KSO:</t>
  </si>
  <si>
    <t/>
  </si>
  <si>
    <t>CC-CZ:</t>
  </si>
  <si>
    <t>Místo:</t>
  </si>
  <si>
    <t>Strahovice</t>
  </si>
  <si>
    <t>Datum:</t>
  </si>
  <si>
    <t>30. 6. 2022</t>
  </si>
  <si>
    <t>Zadavatel:</t>
  </si>
  <si>
    <t>IČ:</t>
  </si>
  <si>
    <t>Ing. Jiří Jurečka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</si>
  <si>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</si>
  <si>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</si>
  <si>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</si>
  <si>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</si>
  <si>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</si>
  <si>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</si>
  <si>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</si>
  <si>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Atgeliér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</si>
  <si>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</si>
  <si>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</si>
  <si>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</si>
  <si>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</si>
  <si>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</si>
  <si>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</si>
  <si>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</si>
  <si>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</si>
  <si>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</si>
  <si>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</si>
  <si>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</si>
  <si>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</si>
  <si>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</si>
  <si>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</si>
  <si>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</si>
  <si>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</si>
  <si>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</si>
  <si>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</si>
  <si>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</si>
  <si>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</si>
  <si>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</si>
  <si>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</si>
  <si>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</si>
  <si>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</si>
  <si>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</si>
  <si>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</si>
  <si>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</si>
  <si>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</si>
  <si>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</si>
  <si>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</si>
  <si>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</si>
  <si>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</si>
  <si>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</si>
  <si>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</si>
  <si>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</si>
  <si>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</si>
  <si>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</si>
  <si>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</si>
  <si>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</si>
  <si>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</si>
  <si>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</si>
  <si>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</si>
  <si>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Ochranná hráz 2022</t>
  </si>
  <si>
    <t>STA</t>
  </si>
  <si>
    <t>1</t>
  </si>
  <si>
    <t>{4e5ab592-6d45-495c-8569-cc0867469716}</t>
  </si>
  <si>
    <t>2</t>
  </si>
  <si>
    <t>VN a ON</t>
  </si>
  <si>
    <t>Vedlejší a ostatní náklady</t>
  </si>
  <si>
    <t>{7f1465cf-6ecf-44d8-9683-4c8323f131ae}</t>
  </si>
  <si>
    <t>KRYCÍ LIST SOUPISU PRACÍ</t>
  </si>
  <si>
    <t>Objekt:</t>
  </si>
  <si>
    <t>SO 02 - Ochranná hráz 2022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</si>
  <si>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</si>
  <si>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</si>
  <si>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</si>
  <si>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</si>
  <si>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</si>
  <si>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</si>
  <si>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</si>
  <si>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</si>
  <si>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</si>
  <si>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</si>
  <si>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</si>
  <si>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</si>
  <si>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</si>
  <si>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</si>
  <si>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</si>
  <si>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</si>
  <si>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</si>
  <si>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</si>
  <si>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</si>
  <si>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</si>
  <si>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</si>
  <si>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</si>
  <si>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</si>
  <si>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</si>
  <si>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</si>
  <si>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</si>
  <si>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</si>
  <si>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</si>
  <si>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</si>
  <si>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</si>
  <si>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</si>
  <si>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plochy přes 500 m2 tl vrstvy přes 250 do 300 mm strojně</t>
  </si>
  <si>
    <t>m2</t>
  </si>
  <si>
    <t>CS ÚRS 2022 01</t>
  </si>
  <si>
    <t>4</t>
  </si>
  <si>
    <t>-2106496825</t>
  </si>
  <si>
    <t>PP</t>
  </si>
  <si>
    <t>Sejmutí ornice strojně při souvislé ploše přes 500 m2, tl. vrstvy přes 250 do 300 mm</t>
  </si>
  <si>
    <t>Online PSC</t>
  </si>
  <si>
    <t>https://podminky.urs.cz/item/CS_URS_2022_01/121151125</t>
  </si>
  <si>
    <t>VV</t>
  </si>
  <si>
    <t>240*10</t>
  </si>
  <si>
    <t>122151106</t>
  </si>
  <si>
    <t>Odkopávky a prokopávky nezapažené v hornině třídy těžitelnosti I skupiny 1 a 2 objem do 5000 m3 strojně</t>
  </si>
  <si>
    <t>m3</t>
  </si>
  <si>
    <t>-2073592742</t>
  </si>
  <si>
    <t>Odkopávky a prokopávky nezapažené strojně v hornině třídy těžitelnosti I skupiny 1 a 2 přes 1 000 do 5 000 m3</t>
  </si>
  <si>
    <t>https://podminky.urs.cz/item/CS_URS_2022_01/122151106</t>
  </si>
  <si>
    <t>3</t>
  </si>
  <si>
    <t>125253101</t>
  </si>
  <si>
    <t>Vykopávky melioračních kanálů pro meliorace zemědělské v hornině třídy těžitelnosti I skupiny 3</t>
  </si>
  <si>
    <t>773034957</t>
  </si>
  <si>
    <t>Vykopávky melioračních kanálů přívodních (závlahových) nebo odpadních pro jakoukoliv šířku kanálu, jeho hloubku a množství vykopávky pro zemědělské meliorace v hornině třídy těžitelnosti I skupiny 3</t>
  </si>
  <si>
    <t>https://podminky.urs.cz/item/CS_URS_2022_01/125253101</t>
  </si>
  <si>
    <t>240*(0,6+2,5)*1/2</t>
  </si>
  <si>
    <t>125703311</t>
  </si>
  <si>
    <t>Čištění melioračních kanálů od naplavenin tl přes 250 do 500 mm nezpevněné dno</t>
  </si>
  <si>
    <t>818263463</t>
  </si>
  <si>
    <t>Čištění melioračních kanálů s úpravou svahu do výšky naplavené vrstvy tloušťky naplavené vrstvy přes 250 do 500 mm, se dnem nezpevněným</t>
  </si>
  <si>
    <t>https://podminky.urs.cz/item/CS_URS_2022_01/125703311</t>
  </si>
  <si>
    <t>70*(0,6+3)*0,6/2</t>
  </si>
  <si>
    <t>5</t>
  </si>
  <si>
    <t>132251254</t>
  </si>
  <si>
    <t>Hloubení rýh nezapažených š do 2000 mm v hornině třídy těžitelnosti I skupiny 3 objem do 500 m3 strojně</t>
  </si>
  <si>
    <t>-398774308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</si>
  <si>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</si>
  <si>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https://podminky.urs.cz/item/CS_URS_2022_01/132251254</t>
  </si>
  <si>
    <t>"jílovitý zámek" 0,8*0,6*240</t>
  </si>
  <si>
    <t>"kanál" 0,8*20*1,3</t>
  </si>
  <si>
    <t>Součet</t>
  </si>
  <si>
    <t>6</t>
  </si>
  <si>
    <t>132254101</t>
  </si>
  <si>
    <t>Hloubení rýh zapažených š do 800 mm v hornině třídy těžitelnosti I skupiny 3 objem do 20 m3 strojně</t>
  </si>
  <si>
    <t>1051394110</t>
  </si>
  <si>
    <t>Hloubení zapažených rýh šířky do 800 mm strojně s urovnáním dna do předepsaného profilu a spádu v hornině třídy těžitelnosti I skupiny 3 do 20 m3</t>
  </si>
  <si>
    <t>https://podminky.urs.cz/item/CS_URS_2022_01/132254101</t>
  </si>
  <si>
    <t>" propustek základy" 0,6*0,8*2*4</t>
  </si>
  <si>
    <t>7</t>
  </si>
  <si>
    <t>133254102</t>
  </si>
  <si>
    <t>Hloubení šachet zapažených v hornině třídy těžitelnosti I skupiny 3 objem do 50 m3</t>
  </si>
  <si>
    <t>-783669123</t>
  </si>
  <si>
    <t>Hloubení zapažených šachet strojně v hornině třídy těžitelnosti I skupiny 3 přes 20 do 50 m3</t>
  </si>
  <si>
    <t>https://podminky.urs.cz/item/CS_URS_2022_01/133254102</t>
  </si>
  <si>
    <t>2,5*2,5*2*2</t>
  </si>
  <si>
    <t>8</t>
  </si>
  <si>
    <t>151101101</t>
  </si>
  <si>
    <t>Zřízení příložného pažení a rozepření stěn rýh hl do 2 m</t>
  </si>
  <si>
    <t>187800076</t>
  </si>
  <si>
    <t>Zřízení pažení a rozepření stěn rýh pro podzemní vedení příložné pro jakoukoliv mezerovitost, hloubky do 2 m</t>
  </si>
  <si>
    <t>https://podminky.urs.cz/item/CS_URS_2022_01/151101101</t>
  </si>
  <si>
    <t>20*1,5*2</t>
  </si>
  <si>
    <t>9</t>
  </si>
  <si>
    <t>151101111</t>
  </si>
  <si>
    <t>Odstranění příložného pažení a rozepření stěn rýh hl do 2 m</t>
  </si>
  <si>
    <t>608775638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</si>
  <si>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</si>
  <si>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</si>
  <si>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10</t>
  </si>
  <si>
    <t>162351103</t>
  </si>
  <si>
    <t>Vodorovné přemístění přes 50 do 500 m výkopku/sypaniny z horniny třídy těžitelnosti I skupiny 1 až 3</t>
  </si>
  <si>
    <t>1717673088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</si>
  <si>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</si>
  <si>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</si>
  <si>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136,0+75,6+372,0-9,6+8,84</t>
  </si>
  <si>
    <t>11</t>
  </si>
  <si>
    <t>162751117</t>
  </si>
  <si>
    <t>Vodorovné přemístění přes 9 000 do 10000 m výkopku/sypaniny z horniny třídy těžitelnosti I skupiny 1 až 3</t>
  </si>
  <si>
    <t>442841135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</si>
  <si>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</si>
  <si>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</si>
  <si>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1596-574</t>
  </si>
  <si>
    <t>12</t>
  </si>
  <si>
    <t>167151111</t>
  </si>
  <si>
    <t>Nakládání výkopku z hornin třídy těžitelnosti I skupiny 1 až 3 přes 100 m3</t>
  </si>
  <si>
    <t>1204613446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</si>
  <si>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</si>
  <si>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</si>
  <si>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1022</t>
  </si>
  <si>
    <t>13</t>
  </si>
  <si>
    <t>171103213</t>
  </si>
  <si>
    <t>Uložení sypanin z horniny třídy těžitelnosti I a II skupiny 1 až 4 do hrází kanálů se zhutněním 100 % PS C s příměsí jílu přes 50 %</t>
  </si>
  <si>
    <t>-371881897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</si>
  <si>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50 % objemu</t>
  </si>
  <si>
    <t>https://podminky.urs.cz/item/CS_URS_2022_01/171103213</t>
  </si>
  <si>
    <t>240*0,8*1</t>
  </si>
  <si>
    <t>14</t>
  </si>
  <si>
    <t>M</t>
  </si>
  <si>
    <t>10364100</t>
  </si>
  <si>
    <t>zemina pro terénní úpravy - jílovitá zemina</t>
  </si>
  <si>
    <t>t</t>
  </si>
  <si>
    <t>80022436</t>
  </si>
  <si>
    <t xml:space="preserve">" poddíl jílovité složky 50 %" </t>
  </si>
  <si>
    <t>192,0*1,7</t>
  </si>
  <si>
    <t>171151103</t>
  </si>
  <si>
    <t>Uložení sypaniny z hornin soudržných do násypů zhutněných strojně</t>
  </si>
  <si>
    <t>1984400932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</si>
  <si>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</si>
  <si>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</si>
  <si>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"Uložení sypaniny do násypů zhutněných na 96% PS"</t>
  </si>
  <si>
    <t>"hráz ze sypaniny" (3+6)*1,3/2*240</t>
  </si>
  <si>
    <t>"jílové těsnění" 240*0,8*1</t>
  </si>
  <si>
    <t>16</t>
  </si>
  <si>
    <t>171153101</t>
  </si>
  <si>
    <t>Zemní hrázky melioračních kanálů z horniny třídy těžitelnosti I a II skupiny 1 až 4</t>
  </si>
  <si>
    <t>236628910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</si>
  <si>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</si>
  <si>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https://podminky.urs.cz/item/CS_URS_2022_01/171153101</t>
  </si>
  <si>
    <t>1404,0</t>
  </si>
  <si>
    <t>17</t>
  </si>
  <si>
    <t>174151101</t>
  </si>
  <si>
    <t>Zásyp jam, šachet rýh nebo kolem objektů sypaninou se zhutněním</t>
  </si>
  <si>
    <t>-747550686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</si>
  <si>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</si>
  <si>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</si>
  <si>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"v ceně je započteno přemístění sypaniny ze vzdálenosti 10 m od kraje výkopu nebo zasypávaného prostoru, měřeno k těžišti skládky"</t>
  </si>
  <si>
    <t>20,8-9,6-1,6</t>
  </si>
  <si>
    <t>18</t>
  </si>
  <si>
    <t>175111101</t>
  </si>
  <si>
    <t>Obsypání potrubí ručně sypaninou bez prohození, uloženou do 3 m</t>
  </si>
  <si>
    <t>1365282176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</si>
  <si>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</si>
  <si>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https://podminky.urs.cz/item/CS_URS_2022_01/175111101</t>
  </si>
  <si>
    <t>"Je-li pro obsyp použit jiný materiál než vytěžená sypanina, oceňuje se ve specifikaci. Ztratné se doporučuje ve výši 1%."</t>
  </si>
  <si>
    <t>0,8*20,0*0,6</t>
  </si>
  <si>
    <t>19</t>
  </si>
  <si>
    <t>RMAT0001</t>
  </si>
  <si>
    <t>sypanina - recyklovaná zemina</t>
  </si>
  <si>
    <t>VLASTNÍ</t>
  </si>
  <si>
    <t>-1692604302</t>
  </si>
  <si>
    <t>830,0*1,6</t>
  </si>
  <si>
    <t>20</t>
  </si>
  <si>
    <t>175111109</t>
  </si>
  <si>
    <t>Příplatek k obsypání potrubí za ruční prohození sypaniny, uložené do 3 m</t>
  </si>
  <si>
    <t>1568606916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</si>
  <si>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</si>
  <si>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https://podminky.urs.cz/item/CS_URS_2022_01/175111109</t>
  </si>
  <si>
    <t>175111201</t>
  </si>
  <si>
    <t>Obsypání objektu nad přilehlým původním terénem sypaninou bez prohození, uloženou do 3 m ručně</t>
  </si>
  <si>
    <t>-1145184634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</si>
  <si>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</si>
  <si>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https://podminky.urs.cz/item/CS_URS_2022_01/175111201</t>
  </si>
  <si>
    <t>20,0</t>
  </si>
  <si>
    <t>22</t>
  </si>
  <si>
    <t>175111209</t>
  </si>
  <si>
    <t>Příplatek k obsypání objektu za ruční prohození sypaniny, uložené do 3 m</t>
  </si>
  <si>
    <t>-705468592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</si>
  <si>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</si>
  <si>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https://podminky.urs.cz/item/CS_URS_2022_01/175111209</t>
  </si>
  <si>
    <t>23</t>
  </si>
  <si>
    <t>181151331</t>
  </si>
  <si>
    <t>Plošná úprava terénu přes 500 m2 zemina skupiny 1 až 4 nerovnosti přes 150 do 200 mm v rovinně a svahu do 1:5</t>
  </si>
  <si>
    <t>-603221651</t>
  </si>
  <si>
    <t>Plošná úprava terénu v zemině skupiny 1 až 4 s urovnáním povrchu bez doplnění ornice souvislé plochy přes 500 m2 při nerovnostech terénu přes 150 do 200 mm v rovině nebo na svahu do 1:5</t>
  </si>
  <si>
    <t>https://podminky.urs.cz/item/CS_URS_2022_01/181151331</t>
  </si>
  <si>
    <t>3090,0</t>
  </si>
  <si>
    <t>24</t>
  </si>
  <si>
    <t>181351113</t>
  </si>
  <si>
    <t>Rozprostření ornice tl vrstvy do 200 mm pl přes 500 m2 v rovině nebo ve svahu do 1:5 strojně</t>
  </si>
  <si>
    <t>495578867</t>
  </si>
  <si>
    <t>Rozprostření a urovnání ornice v rovině nebo ve svahu sklonu do 1:5 strojně při souvislé ploše přes 500 m2, tl. vrstvy do 200 mm</t>
  </si>
  <si>
    <t>https://podminky.urs.cz/item/CS_URS_2022_01/181351113</t>
  </si>
  <si>
    <t>25</t>
  </si>
  <si>
    <t>181411121</t>
  </si>
  <si>
    <t>Založení lučního trávníku výsevem pl do 1000 m2 v rovině a ve svahu do 1:5</t>
  </si>
  <si>
    <t>-1288778784</t>
  </si>
  <si>
    <t>Založení trávníku na půdě předem připravené plochy do 1000 m2 výsevem včetně utažení lučního v rovině nebo na svahu do 1:5</t>
  </si>
  <si>
    <t>https://podminky.urs.cz/item/CS_URS_2022_01/181411121</t>
  </si>
  <si>
    <t>3090-480</t>
  </si>
  <si>
    <t>26</t>
  </si>
  <si>
    <t>00572470</t>
  </si>
  <si>
    <t>osivo směs travní univerzál</t>
  </si>
  <si>
    <t>kg</t>
  </si>
  <si>
    <t>1264923778</t>
  </si>
  <si>
    <t>2610,0</t>
  </si>
  <si>
    <t>2610*0,02 'Přepočtené koeficientem množství</t>
  </si>
  <si>
    <t>27</t>
  </si>
  <si>
    <t>181951111</t>
  </si>
  <si>
    <t>Úprava pláně v hornině třídy těžitelnosti I skupiny 1 až 3 bez zhutnění strojně</t>
  </si>
  <si>
    <t>-138816727</t>
  </si>
  <si>
    <t>Úprava pláně vyrovnáním výškových rozdílů strojně v hornině třídy těžitelnosti I, skupiny 1 až 3 bez zhutnění</t>
  </si>
  <si>
    <t>https://podminky.urs.cz/item/CS_URS_2022_01/181951111</t>
  </si>
  <si>
    <t>240,0*3+70,0*3</t>
  </si>
  <si>
    <t>28</t>
  </si>
  <si>
    <t>181951112</t>
  </si>
  <si>
    <t>Úprava pláně v hornině třídy těžitelnosti I skupiny 1 až 3 se zhutněním strojně</t>
  </si>
  <si>
    <t>509678048</t>
  </si>
  <si>
    <t>Úprava pláně vyrovnáním výškových rozdílů strojně v hornině třídy těžitelnosti I, skupiny 1 až 3 se zhutněním</t>
  </si>
  <si>
    <t>https://podminky.urs.cz/item/CS_URS_2022_01/181951112</t>
  </si>
  <si>
    <t>3090-930</t>
  </si>
  <si>
    <t>29</t>
  </si>
  <si>
    <t>182112121</t>
  </si>
  <si>
    <t>Svahování v zářezech v hornině třídy těžitelnosti I skupiny 3 ručně</t>
  </si>
  <si>
    <t>-338548819</t>
  </si>
  <si>
    <t>Svahování trvalých svahů do projektovaných profilů ručně s potřebným přemístěním výkopku při svahování v zářezech v hornině třídy těžitelnosti I skupiny 3</t>
  </si>
  <si>
    <t>https://podminky.urs.cz/item/CS_URS_2022_01/182112121</t>
  </si>
  <si>
    <t>930,0</t>
  </si>
  <si>
    <t>30</t>
  </si>
  <si>
    <t>182251101</t>
  </si>
  <si>
    <t>Svahování násypů strojně</t>
  </si>
  <si>
    <t>244199905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</si>
  <si>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</si>
  <si>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</si>
  <si>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2160,0</t>
  </si>
  <si>
    <t>31</t>
  </si>
  <si>
    <t>183112130</t>
  </si>
  <si>
    <t>Hloubení jamek bez výměny půdy zeminy tř 1 až 4 obj přes 0,005 do 0,01 m3 ve svahu přes 1:5 do 1:2</t>
  </si>
  <si>
    <t>kus</t>
  </si>
  <si>
    <t>1694778763</t>
  </si>
  <si>
    <t>Hloubení jamek pro vysazování rostlin v zemině tř.1 až 4 bez výměny půdy na svahu přes 1:5 do 1:2, objemu přes 0,005 do 0,01 m3</t>
  </si>
  <si>
    <t>https://podminky.urs.cz/item/CS_URS_2022_01/183112130</t>
  </si>
  <si>
    <t>1920,0</t>
  </si>
  <si>
    <t>32</t>
  </si>
  <si>
    <t>183451RP2</t>
  </si>
  <si>
    <t>Údržba zeleně po dobu jednoho roku</t>
  </si>
  <si>
    <t>1176638086</t>
  </si>
  <si>
    <t>" údržba zeleně po dobu jednoho roku" 1</t>
  </si>
  <si>
    <t>33</t>
  </si>
  <si>
    <t>184004721</t>
  </si>
  <si>
    <t>Sazenice keřů bez balu v do 250 mm do jamky D 250 mm hl 250 mm</t>
  </si>
  <si>
    <t>999668265</t>
  </si>
  <si>
    <t>Výsadba sazenic bez vykopání jamek a bez donesení hlíny keřů bez balu, výšky do 250 mm, do jamky o průměru 250 mm, hl. 250 mm</t>
  </si>
  <si>
    <t>https://podminky.urs.cz/item/CS_URS_2022_01/184004721</t>
  </si>
  <si>
    <t>"čtyři sazenice na m2" 240*4*2</t>
  </si>
  <si>
    <t>34</t>
  </si>
  <si>
    <t>02652RP4</t>
  </si>
  <si>
    <t>Skalník-cotoneastar</t>
  </si>
  <si>
    <t>1581282677</t>
  </si>
  <si>
    <t>480,0</t>
  </si>
  <si>
    <t>35</t>
  </si>
  <si>
    <t>02652RP5</t>
  </si>
  <si>
    <t>Tavolník- spireaecease</t>
  </si>
  <si>
    <t>-1403455537</t>
  </si>
  <si>
    <t>36</t>
  </si>
  <si>
    <t>02652RP6</t>
  </si>
  <si>
    <t>Barvínek vince minor</t>
  </si>
  <si>
    <t>404915907</t>
  </si>
  <si>
    <t>37</t>
  </si>
  <si>
    <t>02652RP7</t>
  </si>
  <si>
    <t>Břečťan - hedera</t>
  </si>
  <si>
    <t>-1239180060</t>
  </si>
  <si>
    <t>38</t>
  </si>
  <si>
    <t>184802211</t>
  </si>
  <si>
    <t>Chemické odplevelení před založením kultury nad 20 m2 postřikem na široko ve svahu přes 1:5 do 1:2</t>
  </si>
  <si>
    <t>593007546</t>
  </si>
  <si>
    <t>Chemické odplevelení půdy před založením kultury, trávníku nebo zpevněných ploch o výměře jednotlivě přes 20 m2 na svahu přes 1:5 do 1:2 postřikem na široko</t>
  </si>
  <si>
    <t>https://podminky.urs.cz/item/CS_URS_2022_01/184802211</t>
  </si>
  <si>
    <t>39</t>
  </si>
  <si>
    <t>184911431</t>
  </si>
  <si>
    <t>Mulčování rostlin kůrou tl přes 0,1 do 0,15 m v rovině a svahu do 1:5</t>
  </si>
  <si>
    <t>-1430354427</t>
  </si>
  <si>
    <t>Mulčování vysazených rostlin mulčovací kůrou, tl. přes 100 do 150 mm v rovině nebo na svahu do 1:5</t>
  </si>
  <si>
    <t>https://podminky.urs.cz/item/CS_URS_2022_01/184911431</t>
  </si>
  <si>
    <t>240,0*2</t>
  </si>
  <si>
    <t>40</t>
  </si>
  <si>
    <t>10391100</t>
  </si>
  <si>
    <t>kůra mulčovací VL</t>
  </si>
  <si>
    <t>-1106560127</t>
  </si>
  <si>
    <t>240,0*2*0,2</t>
  </si>
  <si>
    <t>Vodorovné konstrukce</t>
  </si>
  <si>
    <t>41</t>
  </si>
  <si>
    <t>451313521</t>
  </si>
  <si>
    <t>Podkladní vrstva z betonu prostého se zvýšenými nároky na prostředí pod dlažbu tl přes 100 do 150 mm</t>
  </si>
  <si>
    <t>-1287410534</t>
  </si>
  <si>
    <t>Podkladní vrstva z betonu prostého pod dlažbu se zvýšenými nároky na prostředí tl. přes 100 do 150 mm</t>
  </si>
  <si>
    <t>https://podminky.urs.cz/item/CS_URS_2022_01/451313521</t>
  </si>
  <si>
    <t>50,0</t>
  </si>
  <si>
    <t>42</t>
  </si>
  <si>
    <t>451315125</t>
  </si>
  <si>
    <t>Podkladní nebo výplňová vrstva z betonu C 16/20 tl do 150 mm</t>
  </si>
  <si>
    <t>-149753171</t>
  </si>
  <si>
    <t>Podkladní a výplňové vrstvy z betonu prostého tloušťky do 150 mm, z betonu C 16/20</t>
  </si>
  <si>
    <t>https://podminky.urs.cz/item/CS_URS_2022_01/451315125</t>
  </si>
  <si>
    <t>1,7*1,9+1,4*1,7</t>
  </si>
  <si>
    <t>43</t>
  </si>
  <si>
    <t>451504112</t>
  </si>
  <si>
    <t>Zřízení podkladní vrstvy z kameniva pod dlažbu tl přes 100 do 150 mm</t>
  </si>
  <si>
    <t>232570847</t>
  </si>
  <si>
    <t>Zřízení podkladní vrstvy z kameniva pod dlažbu tl. přes 100 do 150 mm</t>
  </si>
  <si>
    <t>https://podminky.urs.cz/item/CS_URS_2022_01/451504112</t>
  </si>
  <si>
    <t>20,80</t>
  </si>
  <si>
    <t>44</t>
  </si>
  <si>
    <t>58333625</t>
  </si>
  <si>
    <t>kamenivo těžené hrubé frakce 4/8</t>
  </si>
  <si>
    <t>-185177178</t>
  </si>
  <si>
    <t>21,0*0,15*2</t>
  </si>
  <si>
    <t>45</t>
  </si>
  <si>
    <t>451504114</t>
  </si>
  <si>
    <t>Zřízení podkladní vrstvy z kameniva pod dlažbu tl přes 200 do 250 mm</t>
  </si>
  <si>
    <t>119001472</t>
  </si>
  <si>
    <t>Zřízení podkladní vrstvy z kameniva pod dlažbu tl. přes 200 do 250 mm</t>
  </si>
  <si>
    <t>https://podminky.urs.cz/item/CS_URS_2022_01/451504114</t>
  </si>
  <si>
    <t>30,0</t>
  </si>
  <si>
    <t>46</t>
  </si>
  <si>
    <t>58337344</t>
  </si>
  <si>
    <t>štěrkopísek frakce 0/32</t>
  </si>
  <si>
    <t>-804749272</t>
  </si>
  <si>
    <t>30,0*0,25</t>
  </si>
  <si>
    <t>47</t>
  </si>
  <si>
    <t>451541192</t>
  </si>
  <si>
    <t>Příplatek za práce ve štole při zřizování lože pod potrubí</t>
  </si>
  <si>
    <t>-1239181804</t>
  </si>
  <si>
    <t>Lože pod potrubí, stoky a drobné objekty Příplatek k ceně za práce ve štole</t>
  </si>
  <si>
    <t>https://podminky.urs.cz/item/CS_URS_2022_01/451541192</t>
  </si>
  <si>
    <t>20,0*0,1*0,8</t>
  </si>
  <si>
    <t>48</t>
  </si>
  <si>
    <t>451595111</t>
  </si>
  <si>
    <t>Lože pod potrubí otevřený výkop z prohozeného výkopku</t>
  </si>
  <si>
    <t>-192957819</t>
  </si>
  <si>
    <t>Lože pod potrubí, stoky a drobné objekty v otevřeném výkopu z prohozeného výkopku</t>
  </si>
  <si>
    <t>https://podminky.urs.cz/item/CS_URS_2022_01/451595111</t>
  </si>
  <si>
    <t>49</t>
  </si>
  <si>
    <t>463211111</t>
  </si>
  <si>
    <t>Rovnanina z lomového kamene s vyklínováním spár a dutin úlomky kamene</t>
  </si>
  <si>
    <t>1597915380</t>
  </si>
  <si>
    <t>Rovnanina z lomového kamene neopracovaného tříděného pro všechny tloušťky rovnaniny, bez vypracování líce s vyklínování spár a dutin úlomky z kamene</t>
  </si>
  <si>
    <t>https://podminky.urs.cz/item/CS_URS_2022_01/463211111</t>
  </si>
  <si>
    <t>30*0,4</t>
  </si>
  <si>
    <t>50</t>
  </si>
  <si>
    <t>463211RP9</t>
  </si>
  <si>
    <t xml:space="preserve">Rovnanina z lomového kamene neopracovaného tříděného  pro všechny tloušťky rovnaniny, s vypracováním líce s vyklínování spár a dutin úlomky z kamene</t>
  </si>
  <si>
    <t>-956891171</t>
  </si>
  <si>
    <t>Rovnanina z lomového kamene neopracovaného tříděného pro všechny tloušťky rovnaniny, s vypracováním líce s vyklínování spár a dutin úlomky z kamene</t>
  </si>
  <si>
    <t>50*0,3</t>
  </si>
  <si>
    <t>51</t>
  </si>
  <si>
    <t>465928111</t>
  </si>
  <si>
    <t>Kladení dlažby dna melioračních kanálů ze žlabů hm do 60 kg na sucho spáry vyplněné pískem</t>
  </si>
  <si>
    <t>1171857880</t>
  </si>
  <si>
    <t>Kladení dlažby dna melioračních kanálů z prefabrikovaných žlabů na sucho s vyplněním spár pískem hmotnosti jednotlivě do 60 kg</t>
  </si>
  <si>
    <t>https://podminky.urs.cz/item/CS_URS_2022_01/465928111</t>
  </si>
  <si>
    <t xml:space="preserve">"šířka žlabu 0,3m,  délka 0,6 m" 87</t>
  </si>
  <si>
    <t>52</t>
  </si>
  <si>
    <t>RMAT0002</t>
  </si>
  <si>
    <t>žlabovka betonová 155x295,5x665 mm přírodní</t>
  </si>
  <si>
    <t>m</t>
  </si>
  <si>
    <t>1167991651</t>
  </si>
  <si>
    <t>87*1,01</t>
  </si>
  <si>
    <t>Komunikace pozemní</t>
  </si>
  <si>
    <t>53</t>
  </si>
  <si>
    <t>511311014</t>
  </si>
  <si>
    <t>Práh nebo deska pro uložení žlábkové koleje z betonu prostého C 20/25</t>
  </si>
  <si>
    <t>1718131118</t>
  </si>
  <si>
    <t>Práh nebo deska pro uložení koleje ze žlábkových kolejnic z betonu prostého C 20/25</t>
  </si>
  <si>
    <t>https://podminky.urs.cz/item/CS_URS_2022_01/511311014</t>
  </si>
  <si>
    <t>0,4*0,8*2,5*2</t>
  </si>
  <si>
    <t>54</t>
  </si>
  <si>
    <t>564871111</t>
  </si>
  <si>
    <t>Podklad ze štěrkodrtě ŠD plochy přes 100 m2 tl 250 mm</t>
  </si>
  <si>
    <t>-141359160</t>
  </si>
  <si>
    <t>Podklad ze štěrkodrti ŠD s rozprostřením a zhutněním plochy přes 100 m2, po zhutnění tl. 250 mm</t>
  </si>
  <si>
    <t>https://podminky.urs.cz/item/CS_URS_2022_01/564871111</t>
  </si>
  <si>
    <t xml:space="preserve">"frakce 0-63" </t>
  </si>
  <si>
    <t>240*2,5</t>
  </si>
  <si>
    <t>Trubní vedení</t>
  </si>
  <si>
    <t>55</t>
  </si>
  <si>
    <t>871373121</t>
  </si>
  <si>
    <t>Montáž kanalizačního potrubí z PVC těsněné gumovým kroužkem otevřený výkop sklon do 20 % DN 315</t>
  </si>
  <si>
    <t>-748625125</t>
  </si>
  <si>
    <t>Montáž kanalizačního potrubí z plastů z tvrdého PVC těsněných gumovým kroužkem v otevřeném výkopu ve sklonu do 20 % DN 315</t>
  </si>
  <si>
    <t>https://podminky.urs.cz/item/CS_URS_2022_01/871373121</t>
  </si>
  <si>
    <t>"Položka je určena pro montáž potrubí z trub kameninových s polyuretanovým spojem v otevřeném výkopu ve sklonu do 20 %."20,0</t>
  </si>
  <si>
    <t>56</t>
  </si>
  <si>
    <t>28611143</t>
  </si>
  <si>
    <t>trubka kanalizační PVC DN 315x1000mm SN4</t>
  </si>
  <si>
    <t>-225823929</t>
  </si>
  <si>
    <t xml:space="preserve">"Položka je  pro potrubí z trub kameninových s polyuretanovým spojem v otevřeném výkopu ve sklonu do 20 %." 20,0</t>
  </si>
  <si>
    <t>20*1,03 'Přepočtené koeficientem množství</t>
  </si>
  <si>
    <t>57</t>
  </si>
  <si>
    <t>892372121</t>
  </si>
  <si>
    <t>Tlaková zkouška vzduchem potrubí DN 300 těsnícím vakem ucpávkovým</t>
  </si>
  <si>
    <t>úsek</t>
  </si>
  <si>
    <t>1740593661</t>
  </si>
  <si>
    <t>Tlakové zkoušky vzduchem těsnícími vaky ucpávkovými DN 300</t>
  </si>
  <si>
    <t>https://podminky.urs.cz/item/CS_URS_2022_01/892372121</t>
  </si>
  <si>
    <t>"včetně zabezpečení konců a zkouška vzduch. kan. DN do 300"1</t>
  </si>
  <si>
    <t>58</t>
  </si>
  <si>
    <t>894102RP7</t>
  </si>
  <si>
    <t xml:space="preserve">Napojení do stávající šachty DN 1000, úprava kynety dna pro DN 300 </t>
  </si>
  <si>
    <t>soubor</t>
  </si>
  <si>
    <t>-1930596230</t>
  </si>
  <si>
    <t>59</t>
  </si>
  <si>
    <t>894102RP9</t>
  </si>
  <si>
    <t>Výřez potrubí DN 700</t>
  </si>
  <si>
    <t>1809260007</t>
  </si>
  <si>
    <t>60</t>
  </si>
  <si>
    <t>894212121</t>
  </si>
  <si>
    <t>Šachty kanalizační čtvercové z prostého betonu na potrubí DN 250 nebo 300 dno beton tř. C 25/30</t>
  </si>
  <si>
    <t>-1469186876</t>
  </si>
  <si>
    <t>Šachty kanalizační z prostého betonu výšky vstupu do 1,50 m čtvercové s obložením dna betonem tř. C 25/30, na potrubí DN 250 nebo 300</t>
  </si>
  <si>
    <t>https://podminky.urs.cz/item/CS_URS_2022_01/894212121</t>
  </si>
  <si>
    <t>61</t>
  </si>
  <si>
    <t>894213111</t>
  </si>
  <si>
    <t>Šachty kanalizační obdélníkové z prostého betonu na potrubí DN 700 nebo 800 dno beton tř. C 25/30</t>
  </si>
  <si>
    <t>-1362918840</t>
  </si>
  <si>
    <t>Šachty kanalizační z prostého betonu výšky vstupu do 1,50 m obdélníkové s obložením dna betonem tř. C 25/30, na potrubí DN 700 nebo 800</t>
  </si>
  <si>
    <t>https://podminky.urs.cz/item/CS_URS_2022_01/894213111</t>
  </si>
  <si>
    <t>62</t>
  </si>
  <si>
    <t>899203112</t>
  </si>
  <si>
    <t>Osazení mříží litinových včetně rámů a košů na bahno pro třídu zatížení B125, C250</t>
  </si>
  <si>
    <t>-1541480914</t>
  </si>
  <si>
    <t>https://podminky.urs.cz/item/CS_URS_2022_01/899203112</t>
  </si>
  <si>
    <t>63</t>
  </si>
  <si>
    <t>RMAT0004</t>
  </si>
  <si>
    <t>ocelová mříž Pz, včetně rámu a kotvení</t>
  </si>
  <si>
    <t>-550728049</t>
  </si>
  <si>
    <t>Ocelová mříž Pz, včetně rámu a kotvení</t>
  </si>
  <si>
    <t>450,0</t>
  </si>
  <si>
    <t>Ostatní konstrukce a práce, bourání</t>
  </si>
  <si>
    <t>64</t>
  </si>
  <si>
    <t>919413211</t>
  </si>
  <si>
    <t>Vtoková jímka z betonu prostého propustku z trub do DN 900 až 1500</t>
  </si>
  <si>
    <t>2058807247</t>
  </si>
  <si>
    <t>Vtoková jímka propustku z betonu prostého tř. C 12/15, propustku z trub DN 900 až 1500 mm</t>
  </si>
  <si>
    <t>https://podminky.urs.cz/item/CS_URS_2022_01/919413211</t>
  </si>
  <si>
    <t>65</t>
  </si>
  <si>
    <t>919511112</t>
  </si>
  <si>
    <t>Čela propustků z lomového kamene</t>
  </si>
  <si>
    <t>-1252333428</t>
  </si>
  <si>
    <t>Čela propustků z lomového kamene upraveného, na maltu cementovou</t>
  </si>
  <si>
    <t>https://podminky.urs.cz/item/CS_URS_2022_01/919511112</t>
  </si>
  <si>
    <t>24*0,3</t>
  </si>
  <si>
    <t>66</t>
  </si>
  <si>
    <t>919521015</t>
  </si>
  <si>
    <t>Zřízení propustků z trub betonových DN 600</t>
  </si>
  <si>
    <t>613009608</t>
  </si>
  <si>
    <t>Zřízení propustků a hospodářských přejezdů z trub betonových a železobetonových do DN 600</t>
  </si>
  <si>
    <t>https://podminky.urs.cz/item/CS_URS_2022_01/919521015</t>
  </si>
  <si>
    <t>7,5</t>
  </si>
  <si>
    <t>67</t>
  </si>
  <si>
    <t>RMAT0005</t>
  </si>
  <si>
    <t xml:space="preserve">trouba železobet hrdlová TZH-Q  500/2500 integro</t>
  </si>
  <si>
    <t>-535853181</t>
  </si>
  <si>
    <t>3*1,02 'Přepočtené koeficientem množství</t>
  </si>
  <si>
    <t>68</t>
  </si>
  <si>
    <t>919535556</t>
  </si>
  <si>
    <t>Obetonování trubního propustku betonem se zvýšenými nároky na prostředí tř. C 25/30</t>
  </si>
  <si>
    <t>70248088</t>
  </si>
  <si>
    <t>Obetonování trubního propustku betonem prostým se zvýšenými nároky na prostředí tř. C 25/30</t>
  </si>
  <si>
    <t>https://podminky.urs.cz/item/CS_URS_2022_01/919535556</t>
  </si>
  <si>
    <t>7,5*0,35*3,14*0,8</t>
  </si>
  <si>
    <t>69</t>
  </si>
  <si>
    <t>938902206</t>
  </si>
  <si>
    <t>Čištění příkopů ručně š dna přes 400 mm objem nánosu přes 0,30 do 0,50 m3/m</t>
  </si>
  <si>
    <t>-619774852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</si>
  <si>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</si>
  <si>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https://podminky.urs.cz/item/CS_URS_2022_01/938902206</t>
  </si>
  <si>
    <t>70,0</t>
  </si>
  <si>
    <t>997</t>
  </si>
  <si>
    <t>Přesun sutě</t>
  </si>
  <si>
    <t>70</t>
  </si>
  <si>
    <t>997013509</t>
  </si>
  <si>
    <t>Příplatek k odvozu suti a vybouraných hmot na skládku ZKD 1 km přes 1 km</t>
  </si>
  <si>
    <t>798366390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</si>
  <si>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</si>
  <si>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</si>
  <si>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71</t>
  </si>
  <si>
    <t>997013655</t>
  </si>
  <si>
    <t>Poplatek za uložení na skládce (skládkovné) zeminy a kamení kód odpadu 17 05 04</t>
  </si>
  <si>
    <t>-1407460151</t>
  </si>
  <si>
    <t>Poplatek za uložení stavebního odpadu na skládce (skládkovné) zeminy a kamení zatříděného do Katalogu odpadů pod kódem 17 05 04</t>
  </si>
  <si>
    <t>https://podminky.urs.cz/item/CS_URS_2022_01/997013655</t>
  </si>
  <si>
    <t>72</t>
  </si>
  <si>
    <t>997321511</t>
  </si>
  <si>
    <t>Vodorovná doprava suti a vybouraných hmot po suchu do 1 km</t>
  </si>
  <si>
    <t>772523246</t>
  </si>
  <si>
    <t>Vodorovná doprava suti a vybouraných hmot bez naložení, s vyložením a hrubým urovnáním po suchu, na vzdálenost do 1 km</t>
  </si>
  <si>
    <t>https://podminky.urs.cz/item/CS_URS_2022_01/997321511</t>
  </si>
  <si>
    <t>73</t>
  </si>
  <si>
    <t>997321519</t>
  </si>
  <si>
    <t>Příplatek ZKD 1 km vodorovné dopravy suti a vybouraných hmot po suchu</t>
  </si>
  <si>
    <t>2074779734</t>
  </si>
  <si>
    <t>Vodorovná doprava suti a vybouraných hmot bez naložení, s vyložením a hrubým urovnáním po suchu, na vzdálenost Příplatek k cenám za každý další i započatý 1 km přes 1 km</t>
  </si>
  <si>
    <t>https://podminky.urs.cz/item/CS_URS_2022_01/997321519</t>
  </si>
  <si>
    <t>"předpoklad do 15 km" 14*22,68</t>
  </si>
  <si>
    <t>998</t>
  </si>
  <si>
    <t>Přesun hmot</t>
  </si>
  <si>
    <t>74</t>
  </si>
  <si>
    <t>998276101</t>
  </si>
  <si>
    <t>Přesun hmot pro trubní vedení z trub z plastických hmot otevřený výkop</t>
  </si>
  <si>
    <t>-1687787510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</si>
  <si>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</si>
  <si>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</si>
  <si>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VN a 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</si>
  <si>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</si>
  <si>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</si>
  <si>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</si>
  <si>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</si>
  <si>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</si>
  <si>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</si>
  <si>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</si>
  <si>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</si>
  <si>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</si>
  <si>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</si>
  <si>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</si>
  <si>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1316707196</t>
  </si>
  <si>
    <t>https://podminky.urs.cz/item/CS_URS_2022_01/011314000</t>
  </si>
  <si>
    <t>"zajištění archeologického dohledu " 1</t>
  </si>
  <si>
    <t>012103000</t>
  </si>
  <si>
    <t>Geodetické práce před výstavbou</t>
  </si>
  <si>
    <t>…</t>
  </si>
  <si>
    <t>1751782586</t>
  </si>
  <si>
    <t>https://podminky.urs.cz/item/CS_URS_2022_01/012103000</t>
  </si>
  <si>
    <t xml:space="preserve">"Geodetické zaměřění skutečného stavu jednotlivých objektů opravn.  "</t>
  </si>
  <si>
    <t xml:space="preserve"> " osobou, a to 3x v graf. formě a 1x v dig. formě dle požadavků správců" </t>
  </si>
  <si>
    <t>"Doklady ke kolaudaci, revizní zprávy, tlakové zkoušky a pod. "</t>
  </si>
  <si>
    <t>" Dokumentace skutečného provedení "1</t>
  </si>
  <si>
    <t>"Geodetické vytyčení stavby "</t>
  </si>
  <si>
    <t>VRN3</t>
  </si>
  <si>
    <t>Zařízení staveniště</t>
  </si>
  <si>
    <t>032103RP</t>
  </si>
  <si>
    <t>1272233870</t>
  </si>
  <si>
    <t>"Vytýčení inž. sítí vč. provedení průzkumných sond " 1</t>
  </si>
  <si>
    <t xml:space="preserve">"Výškova úprava všech znaků IS, šachet, poklopů a zařízení zasahujících do uličního prostoru" </t>
  </si>
  <si>
    <t>034503000</t>
  </si>
  <si>
    <t>Informační tabule na staveništi</t>
  </si>
  <si>
    <t>787177181</t>
  </si>
  <si>
    <t>https://podminky.urs.cz/item/CS_URS_2022_01/034503000</t>
  </si>
  <si>
    <t>"Zajištění informační tabule - název stavby, firmy, termín výstavby" 1</t>
  </si>
  <si>
    <t xml:space="preserve">"  jméno a kontakt na odpovědného stavbyvedoucího "</t>
  </si>
  <si>
    <t>VRN4</t>
  </si>
  <si>
    <t>Inženýrská činnost</t>
  </si>
  <si>
    <t>042603000</t>
  </si>
  <si>
    <t>Náklady na POV</t>
  </si>
  <si>
    <t>-1838390608</t>
  </si>
  <si>
    <t>https://podminky.urs.cz/item/CS_URS_2022_01/042603000</t>
  </si>
  <si>
    <t>"Průběžné čištění znečištěných komunikací "</t>
  </si>
  <si>
    <t>" Čištění vozidel při výjezdu ze staveniště "</t>
  </si>
  <si>
    <t>"Zajištění výkopů (zábradlí) a přístupu k objektům (lávky) "</t>
  </si>
  <si>
    <t>" Zajištění obslužného provozu - zásobování, svoz komunal. odpadu"</t>
  </si>
  <si>
    <t xml:space="preserve"> "  požární a záchranná vozidla "</t>
  </si>
  <si>
    <t>"Zkoušky zhutnění podloží, kamerové zkoušky, tlakové zkoušky, revize"</t>
  </si>
  <si>
    <t xml:space="preserve">   "zkoušky únosnosti zemní pláně "</t>
  </si>
  <si>
    <t>" Zajištění skládek a meziskládek materiálů a vybouraných hmot "</t>
  </si>
  <si>
    <t xml:space="preserve">  " včetně odvozu a poplatků "</t>
  </si>
  <si>
    <t xml:space="preserve">"Zajištění zpětného předání dotčených ploch jednotlivým majitelům a  správcům" 1</t>
  </si>
  <si>
    <t>049103000</t>
  </si>
  <si>
    <t>Informovanost okolí o průběhu stavby</t>
  </si>
  <si>
    <t>-571220714</t>
  </si>
  <si>
    <t>https://podminky.urs.cz/item/CS_URS_2022_01/049103000</t>
  </si>
  <si>
    <t>"fotodokumentace v průběhu stavby, informovanost sousedů 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</si>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</sst>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22151106" TargetMode="External" /><Relationship Id="rId3" Type="http://schemas.openxmlformats.org/officeDocument/2006/relationships/hyperlink" Target="https://podminky.urs.cz/item/CS_URS_2022_01/125253101" TargetMode="External" /><Relationship Id="rId4" Type="http://schemas.openxmlformats.org/officeDocument/2006/relationships/hyperlink" Target="https://podminky.urs.cz/item/CS_URS_2022_01/125703311" TargetMode="External" /><Relationship Id="rId5" Type="http://schemas.openxmlformats.org/officeDocument/2006/relationships/hyperlink" Target="https://podminky.urs.cz/item/CS_URS_2022_01/132251254" TargetMode="External" /><Relationship Id="rId6" Type="http://schemas.openxmlformats.org/officeDocument/2006/relationships/hyperlink" Target="https://podminky.urs.cz/item/CS_URS_2022_01/132254101" TargetMode="External" /><Relationship Id="rId7" Type="http://schemas.openxmlformats.org/officeDocument/2006/relationships/hyperlink" Target="https://podminky.urs.cz/item/CS_URS_2022_01/133254102" TargetMode="External" /><Relationship Id="rId8" Type="http://schemas.openxmlformats.org/officeDocument/2006/relationships/hyperlink" Target="https://podminky.urs.cz/item/CS_URS_2022_01/151101101" TargetMode="External" /><Relationship Id="rId9" Type="http://schemas.openxmlformats.org/officeDocument/2006/relationships/hyperlink" Target="https://podminky.urs.cz/item/CS_URS_2022_01/151101111" TargetMode="External" /><Relationship Id="rId10" Type="http://schemas.openxmlformats.org/officeDocument/2006/relationships/hyperlink" Target="https://podminky.urs.cz/item/CS_URS_2022_01/162351103" TargetMode="External" /><Relationship Id="rId11" Type="http://schemas.openxmlformats.org/officeDocument/2006/relationships/hyperlink" Target="https://podminky.urs.cz/item/CS_URS_2022_01/162751117" TargetMode="External" /><Relationship Id="rId12" Type="http://schemas.openxmlformats.org/officeDocument/2006/relationships/hyperlink" Target="https://podminky.urs.cz/item/CS_URS_2022_01/167151111" TargetMode="External" /><Relationship Id="rId13" Type="http://schemas.openxmlformats.org/officeDocument/2006/relationships/hyperlink" Target="https://podminky.urs.cz/item/CS_URS_2022_01/171103213" TargetMode="External" /><Relationship Id="rId14" Type="http://schemas.openxmlformats.org/officeDocument/2006/relationships/hyperlink" Target="https://podminky.urs.cz/item/CS_URS_2022_01/171151103" TargetMode="External" /><Relationship Id="rId15" Type="http://schemas.openxmlformats.org/officeDocument/2006/relationships/hyperlink" Target="https://podminky.urs.cz/item/CS_URS_2022_01/171153101" TargetMode="External" /><Relationship Id="rId16" Type="http://schemas.openxmlformats.org/officeDocument/2006/relationships/hyperlink" Target="https://podminky.urs.cz/item/CS_URS_2022_01/174151101" TargetMode="External" /><Relationship Id="rId17" Type="http://schemas.openxmlformats.org/officeDocument/2006/relationships/hyperlink" Target="https://podminky.urs.cz/item/CS_URS_2022_01/175111101" TargetMode="External" /><Relationship Id="rId18" Type="http://schemas.openxmlformats.org/officeDocument/2006/relationships/hyperlink" Target="https://podminky.urs.cz/item/CS_URS_2022_01/175111109" TargetMode="External" /><Relationship Id="rId19" Type="http://schemas.openxmlformats.org/officeDocument/2006/relationships/hyperlink" Target="https://podminky.urs.cz/item/CS_URS_2022_01/175111201" TargetMode="External" /><Relationship Id="rId20" Type="http://schemas.openxmlformats.org/officeDocument/2006/relationships/hyperlink" Target="https://podminky.urs.cz/item/CS_URS_2022_01/175111209" TargetMode="External" /><Relationship Id="rId21" Type="http://schemas.openxmlformats.org/officeDocument/2006/relationships/hyperlink" Target="https://podminky.urs.cz/item/CS_URS_2022_01/181151331" TargetMode="External" /><Relationship Id="rId22" Type="http://schemas.openxmlformats.org/officeDocument/2006/relationships/hyperlink" Target="https://podminky.urs.cz/item/CS_URS_2022_01/181351113" TargetMode="External" /><Relationship Id="rId23" Type="http://schemas.openxmlformats.org/officeDocument/2006/relationships/hyperlink" Target="https://podminky.urs.cz/item/CS_URS_2022_01/181411121" TargetMode="External" /><Relationship Id="rId24" Type="http://schemas.openxmlformats.org/officeDocument/2006/relationships/hyperlink" Target="https://podminky.urs.cz/item/CS_URS_2022_01/181951111" TargetMode="External" /><Relationship Id="rId25" Type="http://schemas.openxmlformats.org/officeDocument/2006/relationships/hyperlink" Target="https://podminky.urs.cz/item/CS_URS_2022_01/181951112" TargetMode="External" /><Relationship Id="rId26" Type="http://schemas.openxmlformats.org/officeDocument/2006/relationships/hyperlink" Target="https://podminky.urs.cz/item/CS_URS_2022_01/182112121" TargetMode="External" /><Relationship Id="rId27" Type="http://schemas.openxmlformats.org/officeDocument/2006/relationships/hyperlink" Target="https://podminky.urs.cz/item/CS_URS_2022_01/182251101" TargetMode="External" /><Relationship Id="rId28" Type="http://schemas.openxmlformats.org/officeDocument/2006/relationships/hyperlink" Target="https://podminky.urs.cz/item/CS_URS_2022_01/183112130" TargetMode="External" /><Relationship Id="rId29" Type="http://schemas.openxmlformats.org/officeDocument/2006/relationships/hyperlink" Target="https://podminky.urs.cz/item/CS_URS_2022_01/184004721" TargetMode="External" /><Relationship Id="rId30" Type="http://schemas.openxmlformats.org/officeDocument/2006/relationships/hyperlink" Target="https://podminky.urs.cz/item/CS_URS_2022_01/184802211" TargetMode="External" /><Relationship Id="rId31" Type="http://schemas.openxmlformats.org/officeDocument/2006/relationships/hyperlink" Target="https://podminky.urs.cz/item/CS_URS_2022_01/184911431" TargetMode="External" /><Relationship Id="rId32" Type="http://schemas.openxmlformats.org/officeDocument/2006/relationships/hyperlink" Target="https://podminky.urs.cz/item/CS_URS_2022_01/451313521" TargetMode="External" /><Relationship Id="rId33" Type="http://schemas.openxmlformats.org/officeDocument/2006/relationships/hyperlink" Target="https://podminky.urs.cz/item/CS_URS_2022_01/451315125" TargetMode="External" /><Relationship Id="rId34" Type="http://schemas.openxmlformats.org/officeDocument/2006/relationships/hyperlink" Target="https://podminky.urs.cz/item/CS_URS_2022_01/451504112" TargetMode="External" /><Relationship Id="rId35" Type="http://schemas.openxmlformats.org/officeDocument/2006/relationships/hyperlink" Target="https://podminky.urs.cz/item/CS_URS_2022_01/451504114" TargetMode="External" /><Relationship Id="rId36" Type="http://schemas.openxmlformats.org/officeDocument/2006/relationships/hyperlink" Target="https://podminky.urs.cz/item/CS_URS_2022_01/451541192" TargetMode="External" /><Relationship Id="rId37" Type="http://schemas.openxmlformats.org/officeDocument/2006/relationships/hyperlink" Target="https://podminky.urs.cz/item/CS_URS_2022_01/451595111" TargetMode="External" /><Relationship Id="rId38" Type="http://schemas.openxmlformats.org/officeDocument/2006/relationships/hyperlink" Target="https://podminky.urs.cz/item/CS_URS_2022_01/463211111" TargetMode="External" /><Relationship Id="rId39" Type="http://schemas.openxmlformats.org/officeDocument/2006/relationships/hyperlink" Target="https://podminky.urs.cz/item/CS_URS_2022_01/465928111" TargetMode="External" /><Relationship Id="rId40" Type="http://schemas.openxmlformats.org/officeDocument/2006/relationships/hyperlink" Target="https://podminky.urs.cz/item/CS_URS_2022_01/511311014" TargetMode="External" /><Relationship Id="rId41" Type="http://schemas.openxmlformats.org/officeDocument/2006/relationships/hyperlink" Target="https://podminky.urs.cz/item/CS_URS_2022_01/564871111" TargetMode="External" /><Relationship Id="rId42" Type="http://schemas.openxmlformats.org/officeDocument/2006/relationships/hyperlink" Target="https://podminky.urs.cz/item/CS_URS_2022_01/871373121" TargetMode="External" /><Relationship Id="rId43" Type="http://schemas.openxmlformats.org/officeDocument/2006/relationships/hyperlink" Target="https://podminky.urs.cz/item/CS_URS_2022_01/892372121" TargetMode="External" /><Relationship Id="rId44" Type="http://schemas.openxmlformats.org/officeDocument/2006/relationships/hyperlink" Target="https://podminky.urs.cz/item/CS_URS_2022_01/894212121" TargetMode="External" /><Relationship Id="rId45" Type="http://schemas.openxmlformats.org/officeDocument/2006/relationships/hyperlink" Target="https://podminky.urs.cz/item/CS_URS_2022_01/894213111" TargetMode="External" /><Relationship Id="rId46" Type="http://schemas.openxmlformats.org/officeDocument/2006/relationships/hyperlink" Target="https://podminky.urs.cz/item/CS_URS_2022_01/899203112" TargetMode="External" /><Relationship Id="rId47" Type="http://schemas.openxmlformats.org/officeDocument/2006/relationships/hyperlink" Target="https://podminky.urs.cz/item/CS_URS_2022_01/919413211" TargetMode="External" /><Relationship Id="rId48" Type="http://schemas.openxmlformats.org/officeDocument/2006/relationships/hyperlink" Target="https://podminky.urs.cz/item/CS_URS_2022_01/919511112" TargetMode="External" /><Relationship Id="rId49" Type="http://schemas.openxmlformats.org/officeDocument/2006/relationships/hyperlink" Target="https://podminky.urs.cz/item/CS_URS_2022_01/919521015" TargetMode="External" /><Relationship Id="rId50" Type="http://schemas.openxmlformats.org/officeDocument/2006/relationships/hyperlink" Target="https://podminky.urs.cz/item/CS_URS_2022_01/919535556" TargetMode="External" /><Relationship Id="rId51" Type="http://schemas.openxmlformats.org/officeDocument/2006/relationships/hyperlink" Target="https://podminky.urs.cz/item/CS_URS_2022_01/938902206" TargetMode="External" /><Relationship Id="rId52" Type="http://schemas.openxmlformats.org/officeDocument/2006/relationships/hyperlink" Target="https://podminky.urs.cz/item/CS_URS_2022_01/997013509" TargetMode="External" /><Relationship Id="rId53" Type="http://schemas.openxmlformats.org/officeDocument/2006/relationships/hyperlink" Target="https://podminky.urs.cz/item/CS_URS_2022_01/997013655" TargetMode="External" /><Relationship Id="rId54" Type="http://schemas.openxmlformats.org/officeDocument/2006/relationships/hyperlink" Target="https://podminky.urs.cz/item/CS_URS_2022_01/997321511" TargetMode="External" /><Relationship Id="rId55" Type="http://schemas.openxmlformats.org/officeDocument/2006/relationships/hyperlink" Target="https://podminky.urs.cz/item/CS_URS_2022_01/997321519" TargetMode="External" /><Relationship Id="rId56" Type="http://schemas.openxmlformats.org/officeDocument/2006/relationships/hyperlink" Target="https://podminky.urs.cz/item/CS_URS_2022_01/99827610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314000" TargetMode="External" /><Relationship Id="rId2" Type="http://schemas.openxmlformats.org/officeDocument/2006/relationships/hyperlink" Target="https://podminky.urs.cz/item/CS_URS_2022_01/012103000" TargetMode="External" /><Relationship Id="rId3" Type="http://schemas.openxmlformats.org/officeDocument/2006/relationships/hyperlink" Target="https://podminky.urs.cz/item/CS_URS_2022_01/034503000" TargetMode="External" /><Relationship Id="rId4" Type="http://schemas.openxmlformats.org/officeDocument/2006/relationships/hyperlink" Target="https://podminky.urs.cz/item/CS_URS_2022_01/042603000" TargetMode="External" /><Relationship Id="rId5" Type="http://schemas.openxmlformats.org/officeDocument/2006/relationships/hyperlink" Target="https://podminky.urs.cz/item/CS_URS_2022_01/049103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ROZP2022-62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Strahovice, dešťová kanalizace u vodárny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Strahovice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30. 6. 2022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Ing. Jiří Jurečka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Atgeliér EMMET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02 - Ochranná hráz 2022'!J30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02 - Ochranná hráz 2022'!P87</f>
        <v>0</v>
      </c>
      <c r="AV55" s="121">
        <f>'SO 02 - Ochranná hráz 2022'!J33</f>
        <v>0</v>
      </c>
      <c r="AW55" s="121">
        <f>'SO 02 - Ochranná hráz 2022'!J34</f>
        <v>0</v>
      </c>
      <c r="AX55" s="121">
        <f>'SO 02 - Ochranná hráz 2022'!J35</f>
        <v>0</v>
      </c>
      <c r="AY55" s="121">
        <f>'SO 02 - Ochranná hráz 2022'!J36</f>
        <v>0</v>
      </c>
      <c r="AZ55" s="121">
        <f>'SO 02 - Ochranná hráz 2022'!F33</f>
        <v>0</v>
      </c>
      <c r="BA55" s="121">
        <f>'SO 02 - Ochranná hráz 2022'!F34</f>
        <v>0</v>
      </c>
      <c r="BB55" s="121">
        <f>'SO 02 - Ochranná hráz 2022'!F35</f>
        <v>0</v>
      </c>
      <c r="BC55" s="121">
        <f>'SO 02 - Ochranná hráz 2022'!F36</f>
        <v>0</v>
      </c>
      <c r="BD55" s="123">
        <f>'SO 02 - Ochranná hráz 2022'!F37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'VN a ON - Vedlejší a osta...'!J30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'VN a ON - Vedlejší a osta...'!P83</f>
        <v>0</v>
      </c>
      <c r="AV56" s="126">
        <f>'VN a ON - Vedlejší a osta...'!J33</f>
        <v>0</v>
      </c>
      <c r="AW56" s="126">
        <f>'VN a ON - Vedlejší a osta...'!J34</f>
        <v>0</v>
      </c>
      <c r="AX56" s="126">
        <f>'VN a ON - Vedlejší a osta...'!J35</f>
        <v>0</v>
      </c>
      <c r="AY56" s="126">
        <f>'VN a ON - Vedlejší a osta...'!J36</f>
        <v>0</v>
      </c>
      <c r="AZ56" s="126">
        <f>'VN a ON - Vedlejší a osta...'!F33</f>
        <v>0</v>
      </c>
      <c r="BA56" s="126">
        <f>'VN a ON - Vedlejší a osta...'!F34</f>
        <v>0</v>
      </c>
      <c r="BB56" s="126">
        <f>'VN a ON - Vedlejší a osta...'!F35</f>
        <v>0</v>
      </c>
      <c r="BC56" s="126">
        <f>'VN a ON - Vedlejší a osta...'!F36</f>
        <v>0</v>
      </c>
      <c r="BD56" s="128">
        <f>'VN a ON - Vedlejší a osta...'!F37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a9krK5ofytdFUmqmjLjR7LeMU/r3zqXK5c6IiWWV7teL3sc2BzvyQ1VhOwTZPOjb4wJa3pn38rIB6ifpquL3RQ==" hashValue="IUCJLn+D4Cdb8G9MMwNdQhWNvU04c2ifXDcFPt/ST0+VoeWeoBMDrTANZfM5XkZiebGy4l7v3/lb4yO/EhxDaA==" algorithmName="SHA-512" password="CC0F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2 - Ochranná hráz 2022'!C2" display="/"/>
    <hyperlink ref="A56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Strahovice, dešťová kanalizace u vodárny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30. 6. 2022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ROUND((SUM(BE87:BE378)),  2)</f>
        <v>0</v>
      </c>
      <c r="G33" s="39"/>
      <c r="H33" s="39"/>
      <c r="I33" s="149">
        <v>0.20999999999999999</v>
      </c>
      <c r="J33" s="148">
        <f>ROUND(((SUM(BE87:BE378))*I33),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ROUND((SUM(BF87:BF378)),  2)</f>
        <v>0</v>
      </c>
      <c r="G34" s="39"/>
      <c r="H34" s="39"/>
      <c r="I34" s="149">
        <v>0.14999999999999999</v>
      </c>
      <c r="J34" s="148">
        <f>ROUND(((SUM(BF87:BF378))*I34),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ROUND((SUM(BG87:BG378)),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ROUND((SUM(BH87:BH378)),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ROUND((SUM(BI87:BI378)),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Strahovice, dešťová kanalizace u vodárny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Ochranná hráz 2022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Strahovice</v>
      </c>
      <c r="G52" s="41"/>
      <c r="H52" s="41"/>
      <c r="I52" s="33" t="s">
        <v>23</v>
      </c>
      <c r="J52" s="73" t="str">
        <f>IF(J12="","",J12)</f>
        <v>30. 6. 2022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Ing. Jiří Jurečka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Atgeliér EMMET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J249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J294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J304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98</v>
      </c>
      <c r="E65" s="175"/>
      <c r="F65" s="175"/>
      <c r="G65" s="175"/>
      <c r="H65" s="175"/>
      <c r="I65" s="175"/>
      <c r="J65" s="176">
        <f>J336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99</v>
      </c>
      <c r="E66" s="175"/>
      <c r="F66" s="175"/>
      <c r="G66" s="175"/>
      <c r="H66" s="175"/>
      <c r="I66" s="175"/>
      <c r="J66" s="176">
        <f>J361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100</v>
      </c>
      <c r="E67" s="175"/>
      <c r="F67" s="175"/>
      <c r="G67" s="175"/>
      <c r="H67" s="175"/>
      <c r="I67" s="175"/>
      <c r="J67" s="176">
        <f>J375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Strahovice, dešťová kanalizace u vodárny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87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02 - Ochranná hráz 2022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Strahovice</v>
      </c>
      <c r="G81" s="41"/>
      <c r="H81" s="41"/>
      <c r="I81" s="33" t="s">
        <v>23</v>
      </c>
      <c r="J81" s="73" t="str">
        <f>IF(J12="","",J12)</f>
        <v>30. 6. 2022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Ing. Jiří Jurečka</v>
      </c>
      <c r="G83" s="41"/>
      <c r="H83" s="41"/>
      <c r="I83" s="33" t="s">
        <v>31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Atgeliér EMMET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102</v>
      </c>
      <c r="D86" s="181" t="s">
        <v>57</v>
      </c>
      <c r="E86" s="181" t="s">
        <v>53</v>
      </c>
      <c r="F86" s="181" t="s">
        <v>54</v>
      </c>
      <c r="G86" s="181" t="s">
        <v>103</v>
      </c>
      <c r="H86" s="181" t="s">
        <v>104</v>
      </c>
      <c r="I86" s="181" t="s">
        <v>105</v>
      </c>
      <c r="J86" s="181" t="s">
        <v>91</v>
      </c>
      <c r="K86" s="182" t="s">
        <v>106</v>
      </c>
      <c r="L86" s="183"/>
      <c r="M86" s="93" t="s">
        <v>19</v>
      </c>
      <c r="N86" s="94" t="s">
        <v>42</v>
      </c>
      <c r="O86" s="94" t="s">
        <v>107</v>
      </c>
      <c r="P86" s="94" t="s">
        <v>108</v>
      </c>
      <c r="Q86" s="94" t="s">
        <v>109</v>
      </c>
      <c r="R86" s="94" t="s">
        <v>110</v>
      </c>
      <c r="S86" s="94" t="s">
        <v>111</v>
      </c>
      <c r="T86" s="95" t="s">
        <v>112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534.23955150000006</v>
      </c>
      <c r="S87" s="97"/>
      <c r="T87" s="187">
        <f>T88</f>
        <v>22.68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92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114</v>
      </c>
      <c r="F88" s="192" t="s">
        <v>115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P89+P249+P294+P304+P336+P361+P375</f>
        <v>0</v>
      </c>
      <c r="Q88" s="197"/>
      <c r="R88" s="198">
        <f>R89+R249+R294+R304+R336+R361+R375</f>
        <v>534.23955150000006</v>
      </c>
      <c r="S88" s="197"/>
      <c r="T88" s="199">
        <f>T89+T249+T294+T304+T336+T361+T375</f>
        <v>22.68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116</v>
      </c>
      <c r="BK88" s="202">
        <f>BK89+BK249+BK294+BK304+BK336+BK361+BK375</f>
        <v>0</v>
      </c>
    </row>
    <row r="89" s="12" customFormat="1" ht="22.8" customHeight="1">
      <c r="A89" s="12"/>
      <c r="B89" s="189"/>
      <c r="C89" s="190"/>
      <c r="D89" s="191" t="s">
        <v>71</v>
      </c>
      <c r="E89" s="203" t="s">
        <v>80</v>
      </c>
      <c r="F89" s="203" t="s">
        <v>117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SUM(P90:P248)</f>
        <v>0</v>
      </c>
      <c r="Q89" s="197"/>
      <c r="R89" s="198">
        <f>SUM(R90:R248)</f>
        <v>355.30259999999998</v>
      </c>
      <c r="S89" s="197"/>
      <c r="T89" s="199">
        <f>SUM(T90:T248)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80</v>
      </c>
      <c r="AY89" s="200" t="s">
        <v>116</v>
      </c>
      <c r="BK89" s="202">
        <f>SUM(BK90:BK248)</f>
        <v>0</v>
      </c>
    </row>
    <row r="90" s="2" customFormat="1" ht="24.15" customHeight="1">
      <c r="A90" s="39"/>
      <c r="B90" s="40"/>
      <c r="C90" s="205" t="s">
        <v>80</v>
      </c>
      <c r="D90" s="205" t="s">
        <v>118</v>
      </c>
      <c r="E90" s="206" t="s">
        <v>119</v>
      </c>
      <c r="F90" s="207" t="s">
        <v>120</v>
      </c>
      <c r="G90" s="208" t="s">
        <v>121</v>
      </c>
      <c r="H90" s="209">
        <v>2400</v>
      </c>
      <c r="I90" s="210"/>
      <c r="J90" s="211">
        <f>ROUND(I90*H90,2)</f>
        <v>0</v>
      </c>
      <c r="K90" s="207" t="s">
        <v>122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123</v>
      </c>
      <c r="AT90" s="216" t="s">
        <v>118</v>
      </c>
      <c r="AU90" s="216" t="s">
        <v>82</v>
      </c>
      <c r="AY90" s="18" t="s">
        <v>116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123</v>
      </c>
      <c r="BM90" s="216" t="s">
        <v>124</v>
      </c>
    </row>
    <row r="91" s="2" customFormat="1">
      <c r="A91" s="39"/>
      <c r="B91" s="40"/>
      <c r="C91" s="41"/>
      <c r="D91" s="218" t="s">
        <v>125</v>
      </c>
      <c r="E91" s="41"/>
      <c r="F91" s="219" t="s">
        <v>126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125</v>
      </c>
      <c r="AU91" s="18" t="s">
        <v>82</v>
      </c>
    </row>
    <row r="92" s="2" customFormat="1">
      <c r="A92" s="39"/>
      <c r="B92" s="40"/>
      <c r="C92" s="41"/>
      <c r="D92" s="223" t="s">
        <v>127</v>
      </c>
      <c r="E92" s="41"/>
      <c r="F92" s="224" t="s">
        <v>128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127</v>
      </c>
      <c r="AU92" s="18" t="s">
        <v>82</v>
      </c>
    </row>
    <row r="93" s="13" customFormat="1">
      <c r="A93" s="13"/>
      <c r="B93" s="225"/>
      <c r="C93" s="226"/>
      <c r="D93" s="218" t="s">
        <v>129</v>
      </c>
      <c r="E93" s="227" t="s">
        <v>19</v>
      </c>
      <c r="F93" s="228" t="s">
        <v>130</v>
      </c>
      <c r="G93" s="226"/>
      <c r="H93" s="229">
        <v>2400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129</v>
      </c>
      <c r="AU93" s="235" t="s">
        <v>82</v>
      </c>
      <c r="AV93" s="13" t="s">
        <v>82</v>
      </c>
      <c r="AW93" s="13" t="s">
        <v>33</v>
      </c>
      <c r="AX93" s="13" t="s">
        <v>80</v>
      </c>
      <c r="AY93" s="235" t="s">
        <v>116</v>
      </c>
    </row>
    <row r="94" s="2" customFormat="1" ht="33" customHeight="1">
      <c r="A94" s="39"/>
      <c r="B94" s="40"/>
      <c r="C94" s="205" t="s">
        <v>82</v>
      </c>
      <c r="D94" s="205" t="s">
        <v>118</v>
      </c>
      <c r="E94" s="206" t="s">
        <v>131</v>
      </c>
      <c r="F94" s="207" t="s">
        <v>132</v>
      </c>
      <c r="G94" s="208" t="s">
        <v>133</v>
      </c>
      <c r="H94" s="209">
        <v>1022</v>
      </c>
      <c r="I94" s="210"/>
      <c r="J94" s="211">
        <f>ROUND(I94*H94,2)</f>
        <v>0</v>
      </c>
      <c r="K94" s="207" t="s">
        <v>122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123</v>
      </c>
      <c r="AT94" s="216" t="s">
        <v>118</v>
      </c>
      <c r="AU94" s="216" t="s">
        <v>82</v>
      </c>
      <c r="AY94" s="18" t="s">
        <v>116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123</v>
      </c>
      <c r="BM94" s="216" t="s">
        <v>134</v>
      </c>
    </row>
    <row r="95" s="2" customFormat="1">
      <c r="A95" s="39"/>
      <c r="B95" s="40"/>
      <c r="C95" s="41"/>
      <c r="D95" s="218" t="s">
        <v>125</v>
      </c>
      <c r="E95" s="41"/>
      <c r="F95" s="219" t="s">
        <v>135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125</v>
      </c>
      <c r="AU95" s="18" t="s">
        <v>82</v>
      </c>
    </row>
    <row r="96" s="2" customFormat="1">
      <c r="A96" s="39"/>
      <c r="B96" s="40"/>
      <c r="C96" s="41"/>
      <c r="D96" s="223" t="s">
        <v>127</v>
      </c>
      <c r="E96" s="41"/>
      <c r="F96" s="224" t="s">
        <v>136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82</v>
      </c>
    </row>
    <row r="97" s="2" customFormat="1" ht="33" customHeight="1">
      <c r="A97" s="39"/>
      <c r="B97" s="40"/>
      <c r="C97" s="205" t="s">
        <v>137</v>
      </c>
      <c r="D97" s="205" t="s">
        <v>118</v>
      </c>
      <c r="E97" s="206" t="s">
        <v>138</v>
      </c>
      <c r="F97" s="207" t="s">
        <v>139</v>
      </c>
      <c r="G97" s="208" t="s">
        <v>133</v>
      </c>
      <c r="H97" s="209">
        <v>372</v>
      </c>
      <c r="I97" s="210"/>
      <c r="J97" s="211">
        <f>ROUND(I97*H97,2)</f>
        <v>0</v>
      </c>
      <c r="K97" s="207" t="s">
        <v>122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123</v>
      </c>
      <c r="AT97" s="216" t="s">
        <v>118</v>
      </c>
      <c r="AU97" s="216" t="s">
        <v>82</v>
      </c>
      <c r="AY97" s="18" t="s">
        <v>116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123</v>
      </c>
      <c r="BM97" s="216" t="s">
        <v>140</v>
      </c>
    </row>
    <row r="98" s="2" customFormat="1">
      <c r="A98" s="39"/>
      <c r="B98" s="40"/>
      <c r="C98" s="41"/>
      <c r="D98" s="218" t="s">
        <v>125</v>
      </c>
      <c r="E98" s="41"/>
      <c r="F98" s="219" t="s">
        <v>141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125</v>
      </c>
      <c r="AU98" s="18" t="s">
        <v>82</v>
      </c>
    </row>
    <row r="99" s="2" customFormat="1">
      <c r="A99" s="39"/>
      <c r="B99" s="40"/>
      <c r="C99" s="41"/>
      <c r="D99" s="223" t="s">
        <v>127</v>
      </c>
      <c r="E99" s="41"/>
      <c r="F99" s="224" t="s">
        <v>142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127</v>
      </c>
      <c r="AU99" s="18" t="s">
        <v>82</v>
      </c>
    </row>
    <row r="100" s="13" customFormat="1">
      <c r="A100" s="13"/>
      <c r="B100" s="225"/>
      <c r="C100" s="226"/>
      <c r="D100" s="218" t="s">
        <v>129</v>
      </c>
      <c r="E100" s="227" t="s">
        <v>19</v>
      </c>
      <c r="F100" s="228" t="s">
        <v>143</v>
      </c>
      <c r="G100" s="226"/>
      <c r="H100" s="229">
        <v>372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129</v>
      </c>
      <c r="AU100" s="235" t="s">
        <v>82</v>
      </c>
      <c r="AV100" s="13" t="s">
        <v>82</v>
      </c>
      <c r="AW100" s="13" t="s">
        <v>33</v>
      </c>
      <c r="AX100" s="13" t="s">
        <v>80</v>
      </c>
      <c r="AY100" s="235" t="s">
        <v>116</v>
      </c>
    </row>
    <row r="101" s="2" customFormat="1" ht="24.15" customHeight="1">
      <c r="A101" s="39"/>
      <c r="B101" s="40"/>
      <c r="C101" s="205" t="s">
        <v>123</v>
      </c>
      <c r="D101" s="205" t="s">
        <v>118</v>
      </c>
      <c r="E101" s="206" t="s">
        <v>144</v>
      </c>
      <c r="F101" s="207" t="s">
        <v>145</v>
      </c>
      <c r="G101" s="208" t="s">
        <v>133</v>
      </c>
      <c r="H101" s="209">
        <v>75.599999999999994</v>
      </c>
      <c r="I101" s="210"/>
      <c r="J101" s="211">
        <f>ROUND(I101*H101,2)</f>
        <v>0</v>
      </c>
      <c r="K101" s="207" t="s">
        <v>122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123</v>
      </c>
      <c r="AT101" s="216" t="s">
        <v>118</v>
      </c>
      <c r="AU101" s="216" t="s">
        <v>82</v>
      </c>
      <c r="AY101" s="18" t="s">
        <v>116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123</v>
      </c>
      <c r="BM101" s="216" t="s">
        <v>146</v>
      </c>
    </row>
    <row r="102" s="2" customFormat="1">
      <c r="A102" s="39"/>
      <c r="B102" s="40"/>
      <c r="C102" s="41"/>
      <c r="D102" s="218" t="s">
        <v>125</v>
      </c>
      <c r="E102" s="41"/>
      <c r="F102" s="219" t="s">
        <v>147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125</v>
      </c>
      <c r="AU102" s="18" t="s">
        <v>82</v>
      </c>
    </row>
    <row r="103" s="2" customFormat="1">
      <c r="A103" s="39"/>
      <c r="B103" s="40"/>
      <c r="C103" s="41"/>
      <c r="D103" s="223" t="s">
        <v>127</v>
      </c>
      <c r="E103" s="41"/>
      <c r="F103" s="224" t="s">
        <v>148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127</v>
      </c>
      <c r="AU103" s="18" t="s">
        <v>82</v>
      </c>
    </row>
    <row r="104" s="13" customFormat="1">
      <c r="A104" s="13"/>
      <c r="B104" s="225"/>
      <c r="C104" s="226"/>
      <c r="D104" s="218" t="s">
        <v>129</v>
      </c>
      <c r="E104" s="227" t="s">
        <v>19</v>
      </c>
      <c r="F104" s="228" t="s">
        <v>149</v>
      </c>
      <c r="G104" s="226"/>
      <c r="H104" s="229">
        <v>75.599999999999994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129</v>
      </c>
      <c r="AU104" s="235" t="s">
        <v>82</v>
      </c>
      <c r="AV104" s="13" t="s">
        <v>82</v>
      </c>
      <c r="AW104" s="13" t="s">
        <v>33</v>
      </c>
      <c r="AX104" s="13" t="s">
        <v>80</v>
      </c>
      <c r="AY104" s="235" t="s">
        <v>116</v>
      </c>
    </row>
    <row r="105" s="2" customFormat="1" ht="33" customHeight="1">
      <c r="A105" s="39"/>
      <c r="B105" s="40"/>
      <c r="C105" s="205" t="s">
        <v>150</v>
      </c>
      <c r="D105" s="205" t="s">
        <v>118</v>
      </c>
      <c r="E105" s="206" t="s">
        <v>151</v>
      </c>
      <c r="F105" s="207" t="s">
        <v>152</v>
      </c>
      <c r="G105" s="208" t="s">
        <v>133</v>
      </c>
      <c r="H105" s="209">
        <v>136</v>
      </c>
      <c r="I105" s="210"/>
      <c r="J105" s="211">
        <f>ROUND(I105*H105,2)</f>
        <v>0</v>
      </c>
      <c r="K105" s="207" t="s">
        <v>122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123</v>
      </c>
      <c r="AT105" s="216" t="s">
        <v>118</v>
      </c>
      <c r="AU105" s="216" t="s">
        <v>82</v>
      </c>
      <c r="AY105" s="18" t="s">
        <v>116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123</v>
      </c>
      <c r="BM105" s="216" t="s">
        <v>153</v>
      </c>
    </row>
    <row r="106" s="2" customFormat="1">
      <c r="A106" s="39"/>
      <c r="B106" s="40"/>
      <c r="C106" s="41"/>
      <c r="D106" s="218" t="s">
        <v>125</v>
      </c>
      <c r="E106" s="41"/>
      <c r="F106" s="219" t="s">
        <v>154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125</v>
      </c>
      <c r="AU106" s="18" t="s">
        <v>82</v>
      </c>
    </row>
    <row r="107" s="2" customFormat="1">
      <c r="A107" s="39"/>
      <c r="B107" s="40"/>
      <c r="C107" s="41"/>
      <c r="D107" s="223" t="s">
        <v>127</v>
      </c>
      <c r="E107" s="41"/>
      <c r="F107" s="224" t="s">
        <v>155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127</v>
      </c>
      <c r="AU107" s="18" t="s">
        <v>82</v>
      </c>
    </row>
    <row r="108" s="13" customFormat="1">
      <c r="A108" s="13"/>
      <c r="B108" s="225"/>
      <c r="C108" s="226"/>
      <c r="D108" s="218" t="s">
        <v>129</v>
      </c>
      <c r="E108" s="227" t="s">
        <v>19</v>
      </c>
      <c r="F108" s="228" t="s">
        <v>156</v>
      </c>
      <c r="G108" s="226"/>
      <c r="H108" s="229">
        <v>115.2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129</v>
      </c>
      <c r="AU108" s="235" t="s">
        <v>82</v>
      </c>
      <c r="AV108" s="13" t="s">
        <v>82</v>
      </c>
      <c r="AW108" s="13" t="s">
        <v>33</v>
      </c>
      <c r="AX108" s="13" t="s">
        <v>72</v>
      </c>
      <c r="AY108" s="235" t="s">
        <v>116</v>
      </c>
    </row>
    <row r="109" s="13" customFormat="1">
      <c r="A109" s="13"/>
      <c r="B109" s="225"/>
      <c r="C109" s="226"/>
      <c r="D109" s="218" t="s">
        <v>129</v>
      </c>
      <c r="E109" s="227" t="s">
        <v>19</v>
      </c>
      <c r="F109" s="228" t="s">
        <v>157</v>
      </c>
      <c r="G109" s="226"/>
      <c r="H109" s="229">
        <v>20.800000000000001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129</v>
      </c>
      <c r="AU109" s="235" t="s">
        <v>82</v>
      </c>
      <c r="AV109" s="13" t="s">
        <v>82</v>
      </c>
      <c r="AW109" s="13" t="s">
        <v>33</v>
      </c>
      <c r="AX109" s="13" t="s">
        <v>72</v>
      </c>
      <c r="AY109" s="235" t="s">
        <v>116</v>
      </c>
    </row>
    <row r="110" s="14" customFormat="1">
      <c r="A110" s="14"/>
      <c r="B110" s="236"/>
      <c r="C110" s="237"/>
      <c r="D110" s="218" t="s">
        <v>129</v>
      </c>
      <c r="E110" s="238" t="s">
        <v>19</v>
      </c>
      <c r="F110" s="239" t="s">
        <v>158</v>
      </c>
      <c r="G110" s="237"/>
      <c r="H110" s="240">
        <v>136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129</v>
      </c>
      <c r="AU110" s="246" t="s">
        <v>82</v>
      </c>
      <c r="AV110" s="14" t="s">
        <v>123</v>
      </c>
      <c r="AW110" s="14" t="s">
        <v>33</v>
      </c>
      <c r="AX110" s="14" t="s">
        <v>80</v>
      </c>
      <c r="AY110" s="246" t="s">
        <v>116</v>
      </c>
    </row>
    <row r="111" s="2" customFormat="1" ht="33" customHeight="1">
      <c r="A111" s="39"/>
      <c r="B111" s="40"/>
      <c r="C111" s="205" t="s">
        <v>159</v>
      </c>
      <c r="D111" s="205" t="s">
        <v>118</v>
      </c>
      <c r="E111" s="206" t="s">
        <v>160</v>
      </c>
      <c r="F111" s="207" t="s">
        <v>161</v>
      </c>
      <c r="G111" s="208" t="s">
        <v>133</v>
      </c>
      <c r="H111" s="209">
        <v>3.8399999999999999</v>
      </c>
      <c r="I111" s="210"/>
      <c r="J111" s="211">
        <f>ROUND(I111*H111,2)</f>
        <v>0</v>
      </c>
      <c r="K111" s="207" t="s">
        <v>122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123</v>
      </c>
      <c r="AT111" s="216" t="s">
        <v>118</v>
      </c>
      <c r="AU111" s="216" t="s">
        <v>82</v>
      </c>
      <c r="AY111" s="18" t="s">
        <v>116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123</v>
      </c>
      <c r="BM111" s="216" t="s">
        <v>162</v>
      </c>
    </row>
    <row r="112" s="2" customFormat="1">
      <c r="A112" s="39"/>
      <c r="B112" s="40"/>
      <c r="C112" s="41"/>
      <c r="D112" s="218" t="s">
        <v>125</v>
      </c>
      <c r="E112" s="41"/>
      <c r="F112" s="219" t="s">
        <v>163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125</v>
      </c>
      <c r="AU112" s="18" t="s">
        <v>82</v>
      </c>
    </row>
    <row r="113" s="2" customFormat="1">
      <c r="A113" s="39"/>
      <c r="B113" s="40"/>
      <c r="C113" s="41"/>
      <c r="D113" s="223" t="s">
        <v>127</v>
      </c>
      <c r="E113" s="41"/>
      <c r="F113" s="224" t="s">
        <v>164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127</v>
      </c>
      <c r="AU113" s="18" t="s">
        <v>82</v>
      </c>
    </row>
    <row r="114" s="13" customFormat="1">
      <c r="A114" s="13"/>
      <c r="B114" s="225"/>
      <c r="C114" s="226"/>
      <c r="D114" s="218" t="s">
        <v>129</v>
      </c>
      <c r="E114" s="227" t="s">
        <v>19</v>
      </c>
      <c r="F114" s="228" t="s">
        <v>165</v>
      </c>
      <c r="G114" s="226"/>
      <c r="H114" s="229">
        <v>3.8399999999999999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129</v>
      </c>
      <c r="AU114" s="235" t="s">
        <v>82</v>
      </c>
      <c r="AV114" s="13" t="s">
        <v>82</v>
      </c>
      <c r="AW114" s="13" t="s">
        <v>33</v>
      </c>
      <c r="AX114" s="13" t="s">
        <v>80</v>
      </c>
      <c r="AY114" s="235" t="s">
        <v>116</v>
      </c>
    </row>
    <row r="115" s="2" customFormat="1" ht="24.15" customHeight="1">
      <c r="A115" s="39"/>
      <c r="B115" s="40"/>
      <c r="C115" s="205" t="s">
        <v>166</v>
      </c>
      <c r="D115" s="205" t="s">
        <v>118</v>
      </c>
      <c r="E115" s="206" t="s">
        <v>167</v>
      </c>
      <c r="F115" s="207" t="s">
        <v>168</v>
      </c>
      <c r="G115" s="208" t="s">
        <v>133</v>
      </c>
      <c r="H115" s="209">
        <v>25</v>
      </c>
      <c r="I115" s="210"/>
      <c r="J115" s="211">
        <f>ROUND(I115*H115,2)</f>
        <v>0</v>
      </c>
      <c r="K115" s="207" t="s">
        <v>122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123</v>
      </c>
      <c r="AT115" s="216" t="s">
        <v>118</v>
      </c>
      <c r="AU115" s="216" t="s">
        <v>82</v>
      </c>
      <c r="AY115" s="18" t="s">
        <v>116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123</v>
      </c>
      <c r="BM115" s="216" t="s">
        <v>169</v>
      </c>
    </row>
    <row r="116" s="2" customFormat="1">
      <c r="A116" s="39"/>
      <c r="B116" s="40"/>
      <c r="C116" s="41"/>
      <c r="D116" s="218" t="s">
        <v>125</v>
      </c>
      <c r="E116" s="41"/>
      <c r="F116" s="219" t="s">
        <v>170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125</v>
      </c>
      <c r="AU116" s="18" t="s">
        <v>82</v>
      </c>
    </row>
    <row r="117" s="2" customFormat="1">
      <c r="A117" s="39"/>
      <c r="B117" s="40"/>
      <c r="C117" s="41"/>
      <c r="D117" s="223" t="s">
        <v>127</v>
      </c>
      <c r="E117" s="41"/>
      <c r="F117" s="224" t="s">
        <v>171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127</v>
      </c>
      <c r="AU117" s="18" t="s">
        <v>82</v>
      </c>
    </row>
    <row r="118" s="13" customFormat="1">
      <c r="A118" s="13"/>
      <c r="B118" s="225"/>
      <c r="C118" s="226"/>
      <c r="D118" s="218" t="s">
        <v>129</v>
      </c>
      <c r="E118" s="227" t="s">
        <v>19</v>
      </c>
      <c r="F118" s="228" t="s">
        <v>172</v>
      </c>
      <c r="G118" s="226"/>
      <c r="H118" s="229">
        <v>25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129</v>
      </c>
      <c r="AU118" s="235" t="s">
        <v>82</v>
      </c>
      <c r="AV118" s="13" t="s">
        <v>82</v>
      </c>
      <c r="AW118" s="13" t="s">
        <v>33</v>
      </c>
      <c r="AX118" s="13" t="s">
        <v>80</v>
      </c>
      <c r="AY118" s="235" t="s">
        <v>116</v>
      </c>
    </row>
    <row r="119" s="2" customFormat="1" ht="21.75" customHeight="1">
      <c r="A119" s="39"/>
      <c r="B119" s="40"/>
      <c r="C119" s="205" t="s">
        <v>173</v>
      </c>
      <c r="D119" s="205" t="s">
        <v>118</v>
      </c>
      <c r="E119" s="206" t="s">
        <v>174</v>
      </c>
      <c r="F119" s="207" t="s">
        <v>175</v>
      </c>
      <c r="G119" s="208" t="s">
        <v>121</v>
      </c>
      <c r="H119" s="209">
        <v>60</v>
      </c>
      <c r="I119" s="210"/>
      <c r="J119" s="211">
        <f>ROUND(I119*H119,2)</f>
        <v>0</v>
      </c>
      <c r="K119" s="207" t="s">
        <v>122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0.00084000000000000003</v>
      </c>
      <c r="R119" s="214">
        <f>Q119*H119</f>
        <v>0.0504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123</v>
      </c>
      <c r="AT119" s="216" t="s">
        <v>118</v>
      </c>
      <c r="AU119" s="216" t="s">
        <v>82</v>
      </c>
      <c r="AY119" s="18" t="s">
        <v>116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123</v>
      </c>
      <c r="BM119" s="216" t="s">
        <v>176</v>
      </c>
    </row>
    <row r="120" s="2" customFormat="1">
      <c r="A120" s="39"/>
      <c r="B120" s="40"/>
      <c r="C120" s="41"/>
      <c r="D120" s="218" t="s">
        <v>125</v>
      </c>
      <c r="E120" s="41"/>
      <c r="F120" s="219" t="s">
        <v>177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125</v>
      </c>
      <c r="AU120" s="18" t="s">
        <v>82</v>
      </c>
    </row>
    <row r="121" s="2" customFormat="1">
      <c r="A121" s="39"/>
      <c r="B121" s="40"/>
      <c r="C121" s="41"/>
      <c r="D121" s="223" t="s">
        <v>127</v>
      </c>
      <c r="E121" s="41"/>
      <c r="F121" s="224" t="s">
        <v>178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127</v>
      </c>
      <c r="AU121" s="18" t="s">
        <v>82</v>
      </c>
    </row>
    <row r="122" s="13" customFormat="1">
      <c r="A122" s="13"/>
      <c r="B122" s="225"/>
      <c r="C122" s="226"/>
      <c r="D122" s="218" t="s">
        <v>129</v>
      </c>
      <c r="E122" s="227" t="s">
        <v>19</v>
      </c>
      <c r="F122" s="228" t="s">
        <v>179</v>
      </c>
      <c r="G122" s="226"/>
      <c r="H122" s="229">
        <v>60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129</v>
      </c>
      <c r="AU122" s="235" t="s">
        <v>82</v>
      </c>
      <c r="AV122" s="13" t="s">
        <v>82</v>
      </c>
      <c r="AW122" s="13" t="s">
        <v>33</v>
      </c>
      <c r="AX122" s="13" t="s">
        <v>80</v>
      </c>
      <c r="AY122" s="235" t="s">
        <v>116</v>
      </c>
    </row>
    <row r="123" s="2" customFormat="1" ht="24.15" customHeight="1">
      <c r="A123" s="39"/>
      <c r="B123" s="40"/>
      <c r="C123" s="205" t="s">
        <v>180</v>
      </c>
      <c r="D123" s="205" t="s">
        <v>118</v>
      </c>
      <c r="E123" s="206" t="s">
        <v>181</v>
      </c>
      <c r="F123" s="207" t="s">
        <v>182</v>
      </c>
      <c r="G123" s="208" t="s">
        <v>121</v>
      </c>
      <c r="H123" s="209">
        <v>60</v>
      </c>
      <c r="I123" s="210"/>
      <c r="J123" s="211">
        <f>ROUND(I123*H123,2)</f>
        <v>0</v>
      </c>
      <c r="K123" s="207" t="s">
        <v>122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123</v>
      </c>
      <c r="AT123" s="216" t="s">
        <v>118</v>
      </c>
      <c r="AU123" s="216" t="s">
        <v>82</v>
      </c>
      <c r="AY123" s="18" t="s">
        <v>116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123</v>
      </c>
      <c r="BM123" s="216" t="s">
        <v>183</v>
      </c>
    </row>
    <row r="124" s="2" customFormat="1">
      <c r="A124" s="39"/>
      <c r="B124" s="40"/>
      <c r="C124" s="41"/>
      <c r="D124" s="218" t="s">
        <v>125</v>
      </c>
      <c r="E124" s="41"/>
      <c r="F124" s="219" t="s">
        <v>184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125</v>
      </c>
      <c r="AU124" s="18" t="s">
        <v>82</v>
      </c>
    </row>
    <row r="125" s="2" customFormat="1">
      <c r="A125" s="39"/>
      <c r="B125" s="40"/>
      <c r="C125" s="41"/>
      <c r="D125" s="223" t="s">
        <v>127</v>
      </c>
      <c r="E125" s="41"/>
      <c r="F125" s="224" t="s">
        <v>185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82</v>
      </c>
    </row>
    <row r="126" s="13" customFormat="1">
      <c r="A126" s="13"/>
      <c r="B126" s="225"/>
      <c r="C126" s="226"/>
      <c r="D126" s="218" t="s">
        <v>129</v>
      </c>
      <c r="E126" s="227" t="s">
        <v>19</v>
      </c>
      <c r="F126" s="228" t="s">
        <v>179</v>
      </c>
      <c r="G126" s="226"/>
      <c r="H126" s="229">
        <v>60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129</v>
      </c>
      <c r="AU126" s="235" t="s">
        <v>82</v>
      </c>
      <c r="AV126" s="13" t="s">
        <v>82</v>
      </c>
      <c r="AW126" s="13" t="s">
        <v>33</v>
      </c>
      <c r="AX126" s="13" t="s">
        <v>80</v>
      </c>
      <c r="AY126" s="235" t="s">
        <v>116</v>
      </c>
    </row>
    <row r="127" s="2" customFormat="1" ht="37.8" customHeight="1">
      <c r="A127" s="39"/>
      <c r="B127" s="40"/>
      <c r="C127" s="205" t="s">
        <v>186</v>
      </c>
      <c r="D127" s="205" t="s">
        <v>118</v>
      </c>
      <c r="E127" s="206" t="s">
        <v>187</v>
      </c>
      <c r="F127" s="207" t="s">
        <v>188</v>
      </c>
      <c r="G127" s="208" t="s">
        <v>133</v>
      </c>
      <c r="H127" s="209">
        <v>582.84000000000003</v>
      </c>
      <c r="I127" s="210"/>
      <c r="J127" s="211">
        <f>ROUND(I127*H127,2)</f>
        <v>0</v>
      </c>
      <c r="K127" s="207" t="s">
        <v>122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123</v>
      </c>
      <c r="AT127" s="216" t="s">
        <v>118</v>
      </c>
      <c r="AU127" s="216" t="s">
        <v>82</v>
      </c>
      <c r="AY127" s="18" t="s">
        <v>116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123</v>
      </c>
      <c r="BM127" s="216" t="s">
        <v>189</v>
      </c>
    </row>
    <row r="128" s="2" customFormat="1">
      <c r="A128" s="39"/>
      <c r="B128" s="40"/>
      <c r="C128" s="41"/>
      <c r="D128" s="218" t="s">
        <v>125</v>
      </c>
      <c r="E128" s="41"/>
      <c r="F128" s="219" t="s">
        <v>190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125</v>
      </c>
      <c r="AU128" s="18" t="s">
        <v>82</v>
      </c>
    </row>
    <row r="129" s="2" customFormat="1">
      <c r="A129" s="39"/>
      <c r="B129" s="40"/>
      <c r="C129" s="41"/>
      <c r="D129" s="223" t="s">
        <v>127</v>
      </c>
      <c r="E129" s="41"/>
      <c r="F129" s="224" t="s">
        <v>191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127</v>
      </c>
      <c r="AU129" s="18" t="s">
        <v>82</v>
      </c>
    </row>
    <row r="130" s="13" customFormat="1">
      <c r="A130" s="13"/>
      <c r="B130" s="225"/>
      <c r="C130" s="226"/>
      <c r="D130" s="218" t="s">
        <v>129</v>
      </c>
      <c r="E130" s="227" t="s">
        <v>19</v>
      </c>
      <c r="F130" s="228" t="s">
        <v>192</v>
      </c>
      <c r="G130" s="226"/>
      <c r="H130" s="229">
        <v>582.84000000000003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129</v>
      </c>
      <c r="AU130" s="235" t="s">
        <v>82</v>
      </c>
      <c r="AV130" s="13" t="s">
        <v>82</v>
      </c>
      <c r="AW130" s="13" t="s">
        <v>33</v>
      </c>
      <c r="AX130" s="13" t="s">
        <v>80</v>
      </c>
      <c r="AY130" s="235" t="s">
        <v>116</v>
      </c>
    </row>
    <row r="131" s="2" customFormat="1" ht="37.8" customHeight="1">
      <c r="A131" s="39"/>
      <c r="B131" s="40"/>
      <c r="C131" s="205" t="s">
        <v>193</v>
      </c>
      <c r="D131" s="205" t="s">
        <v>118</v>
      </c>
      <c r="E131" s="206" t="s">
        <v>194</v>
      </c>
      <c r="F131" s="207" t="s">
        <v>195</v>
      </c>
      <c r="G131" s="208" t="s">
        <v>133</v>
      </c>
      <c r="H131" s="209">
        <v>1022</v>
      </c>
      <c r="I131" s="210"/>
      <c r="J131" s="211">
        <f>ROUND(I131*H131,2)</f>
        <v>0</v>
      </c>
      <c r="K131" s="207" t="s">
        <v>122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123</v>
      </c>
      <c r="AT131" s="216" t="s">
        <v>118</v>
      </c>
      <c r="AU131" s="216" t="s">
        <v>82</v>
      </c>
      <c r="AY131" s="18" t="s">
        <v>116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123</v>
      </c>
      <c r="BM131" s="216" t="s">
        <v>196</v>
      </c>
    </row>
    <row r="132" s="2" customFormat="1">
      <c r="A132" s="39"/>
      <c r="B132" s="40"/>
      <c r="C132" s="41"/>
      <c r="D132" s="218" t="s">
        <v>125</v>
      </c>
      <c r="E132" s="41"/>
      <c r="F132" s="219" t="s">
        <v>197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125</v>
      </c>
      <c r="AU132" s="18" t="s">
        <v>82</v>
      </c>
    </row>
    <row r="133" s="2" customFormat="1">
      <c r="A133" s="39"/>
      <c r="B133" s="40"/>
      <c r="C133" s="41"/>
      <c r="D133" s="223" t="s">
        <v>127</v>
      </c>
      <c r="E133" s="41"/>
      <c r="F133" s="224" t="s">
        <v>198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127</v>
      </c>
      <c r="AU133" s="18" t="s">
        <v>82</v>
      </c>
    </row>
    <row r="134" s="13" customFormat="1">
      <c r="A134" s="13"/>
      <c r="B134" s="225"/>
      <c r="C134" s="226"/>
      <c r="D134" s="218" t="s">
        <v>129</v>
      </c>
      <c r="E134" s="227" t="s">
        <v>19</v>
      </c>
      <c r="F134" s="228" t="s">
        <v>199</v>
      </c>
      <c r="G134" s="226"/>
      <c r="H134" s="229">
        <v>1022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129</v>
      </c>
      <c r="AU134" s="235" t="s">
        <v>82</v>
      </c>
      <c r="AV134" s="13" t="s">
        <v>82</v>
      </c>
      <c r="AW134" s="13" t="s">
        <v>33</v>
      </c>
      <c r="AX134" s="13" t="s">
        <v>80</v>
      </c>
      <c r="AY134" s="235" t="s">
        <v>116</v>
      </c>
    </row>
    <row r="135" s="2" customFormat="1" ht="24.15" customHeight="1">
      <c r="A135" s="39"/>
      <c r="B135" s="40"/>
      <c r="C135" s="205" t="s">
        <v>200</v>
      </c>
      <c r="D135" s="205" t="s">
        <v>118</v>
      </c>
      <c r="E135" s="206" t="s">
        <v>201</v>
      </c>
      <c r="F135" s="207" t="s">
        <v>202</v>
      </c>
      <c r="G135" s="208" t="s">
        <v>133</v>
      </c>
      <c r="H135" s="209">
        <v>1022</v>
      </c>
      <c r="I135" s="210"/>
      <c r="J135" s="211">
        <f>ROUND(I135*H135,2)</f>
        <v>0</v>
      </c>
      <c r="K135" s="207" t="s">
        <v>122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123</v>
      </c>
      <c r="AT135" s="216" t="s">
        <v>118</v>
      </c>
      <c r="AU135" s="216" t="s">
        <v>82</v>
      </c>
      <c r="AY135" s="18" t="s">
        <v>116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123</v>
      </c>
      <c r="BM135" s="216" t="s">
        <v>203</v>
      </c>
    </row>
    <row r="136" s="2" customFormat="1">
      <c r="A136" s="39"/>
      <c r="B136" s="40"/>
      <c r="C136" s="41"/>
      <c r="D136" s="218" t="s">
        <v>125</v>
      </c>
      <c r="E136" s="41"/>
      <c r="F136" s="219" t="s">
        <v>204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125</v>
      </c>
      <c r="AU136" s="18" t="s">
        <v>82</v>
      </c>
    </row>
    <row r="137" s="2" customFormat="1">
      <c r="A137" s="39"/>
      <c r="B137" s="40"/>
      <c r="C137" s="41"/>
      <c r="D137" s="223" t="s">
        <v>127</v>
      </c>
      <c r="E137" s="41"/>
      <c r="F137" s="224" t="s">
        <v>205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82</v>
      </c>
    </row>
    <row r="138" s="13" customFormat="1">
      <c r="A138" s="13"/>
      <c r="B138" s="225"/>
      <c r="C138" s="226"/>
      <c r="D138" s="218" t="s">
        <v>129</v>
      </c>
      <c r="E138" s="227" t="s">
        <v>19</v>
      </c>
      <c r="F138" s="228" t="s">
        <v>206</v>
      </c>
      <c r="G138" s="226"/>
      <c r="H138" s="229">
        <v>1022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129</v>
      </c>
      <c r="AU138" s="235" t="s">
        <v>82</v>
      </c>
      <c r="AV138" s="13" t="s">
        <v>82</v>
      </c>
      <c r="AW138" s="13" t="s">
        <v>33</v>
      </c>
      <c r="AX138" s="13" t="s">
        <v>80</v>
      </c>
      <c r="AY138" s="235" t="s">
        <v>116</v>
      </c>
    </row>
    <row r="139" s="2" customFormat="1" ht="37.8" customHeight="1">
      <c r="A139" s="39"/>
      <c r="B139" s="40"/>
      <c r="C139" s="205" t="s">
        <v>207</v>
      </c>
      <c r="D139" s="205" t="s">
        <v>118</v>
      </c>
      <c r="E139" s="206" t="s">
        <v>208</v>
      </c>
      <c r="F139" s="207" t="s">
        <v>209</v>
      </c>
      <c r="G139" s="208" t="s">
        <v>133</v>
      </c>
      <c r="H139" s="209">
        <v>192</v>
      </c>
      <c r="I139" s="210"/>
      <c r="J139" s="211">
        <f>ROUND(I139*H139,2)</f>
        <v>0</v>
      </c>
      <c r="K139" s="207" t="s">
        <v>122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123</v>
      </c>
      <c r="AT139" s="216" t="s">
        <v>118</v>
      </c>
      <c r="AU139" s="216" t="s">
        <v>82</v>
      </c>
      <c r="AY139" s="18" t="s">
        <v>116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123</v>
      </c>
      <c r="BM139" s="216" t="s">
        <v>210</v>
      </c>
    </row>
    <row r="140" s="2" customFormat="1">
      <c r="A140" s="39"/>
      <c r="B140" s="40"/>
      <c r="C140" s="41"/>
      <c r="D140" s="218" t="s">
        <v>125</v>
      </c>
      <c r="E140" s="41"/>
      <c r="F140" s="219" t="s">
        <v>211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125</v>
      </c>
      <c r="AU140" s="18" t="s">
        <v>82</v>
      </c>
    </row>
    <row r="141" s="2" customFormat="1">
      <c r="A141" s="39"/>
      <c r="B141" s="40"/>
      <c r="C141" s="41"/>
      <c r="D141" s="223" t="s">
        <v>127</v>
      </c>
      <c r="E141" s="41"/>
      <c r="F141" s="224" t="s">
        <v>212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127</v>
      </c>
      <c r="AU141" s="18" t="s">
        <v>82</v>
      </c>
    </row>
    <row r="142" s="13" customFormat="1">
      <c r="A142" s="13"/>
      <c r="B142" s="225"/>
      <c r="C142" s="226"/>
      <c r="D142" s="218" t="s">
        <v>129</v>
      </c>
      <c r="E142" s="227" t="s">
        <v>19</v>
      </c>
      <c r="F142" s="228" t="s">
        <v>213</v>
      </c>
      <c r="G142" s="226"/>
      <c r="H142" s="229">
        <v>192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129</v>
      </c>
      <c r="AU142" s="235" t="s">
        <v>82</v>
      </c>
      <c r="AV142" s="13" t="s">
        <v>82</v>
      </c>
      <c r="AW142" s="13" t="s">
        <v>33</v>
      </c>
      <c r="AX142" s="13" t="s">
        <v>80</v>
      </c>
      <c r="AY142" s="235" t="s">
        <v>116</v>
      </c>
    </row>
    <row r="143" s="2" customFormat="1" ht="16.5" customHeight="1">
      <c r="A143" s="39"/>
      <c r="B143" s="40"/>
      <c r="C143" s="247" t="s">
        <v>214</v>
      </c>
      <c r="D143" s="247" t="s">
        <v>215</v>
      </c>
      <c r="E143" s="248" t="s">
        <v>216</v>
      </c>
      <c r="F143" s="249" t="s">
        <v>217</v>
      </c>
      <c r="G143" s="250" t="s">
        <v>218</v>
      </c>
      <c r="H143" s="251">
        <v>326.39999999999998</v>
      </c>
      <c r="I143" s="252"/>
      <c r="J143" s="253">
        <f>ROUND(I143*H143,2)</f>
        <v>0</v>
      </c>
      <c r="K143" s="249" t="s">
        <v>122</v>
      </c>
      <c r="L143" s="254"/>
      <c r="M143" s="255" t="s">
        <v>19</v>
      </c>
      <c r="N143" s="256" t="s">
        <v>43</v>
      </c>
      <c r="O143" s="85"/>
      <c r="P143" s="214">
        <f>O143*H143</f>
        <v>0</v>
      </c>
      <c r="Q143" s="214">
        <v>1</v>
      </c>
      <c r="R143" s="214">
        <f>Q143*H143</f>
        <v>326.39999999999998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173</v>
      </c>
      <c r="AT143" s="216" t="s">
        <v>215</v>
      </c>
      <c r="AU143" s="216" t="s">
        <v>82</v>
      </c>
      <c r="AY143" s="18" t="s">
        <v>116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123</v>
      </c>
      <c r="BM143" s="216" t="s">
        <v>219</v>
      </c>
    </row>
    <row r="144" s="2" customFormat="1">
      <c r="A144" s="39"/>
      <c r="B144" s="40"/>
      <c r="C144" s="41"/>
      <c r="D144" s="218" t="s">
        <v>125</v>
      </c>
      <c r="E144" s="41"/>
      <c r="F144" s="219" t="s">
        <v>217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125</v>
      </c>
      <c r="AU144" s="18" t="s">
        <v>82</v>
      </c>
    </row>
    <row r="145" s="15" customFormat="1">
      <c r="A145" s="15"/>
      <c r="B145" s="257"/>
      <c r="C145" s="258"/>
      <c r="D145" s="218" t="s">
        <v>129</v>
      </c>
      <c r="E145" s="259" t="s">
        <v>19</v>
      </c>
      <c r="F145" s="260" t="s">
        <v>220</v>
      </c>
      <c r="G145" s="258"/>
      <c r="H145" s="259" t="s">
        <v>19</v>
      </c>
      <c r="I145" s="261"/>
      <c r="J145" s="258"/>
      <c r="K145" s="258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129</v>
      </c>
      <c r="AU145" s="266" t="s">
        <v>82</v>
      </c>
      <c r="AV145" s="15" t="s">
        <v>80</v>
      </c>
      <c r="AW145" s="15" t="s">
        <v>33</v>
      </c>
      <c r="AX145" s="15" t="s">
        <v>72</v>
      </c>
      <c r="AY145" s="266" t="s">
        <v>116</v>
      </c>
    </row>
    <row r="146" s="13" customFormat="1">
      <c r="A146" s="13"/>
      <c r="B146" s="225"/>
      <c r="C146" s="226"/>
      <c r="D146" s="218" t="s">
        <v>129</v>
      </c>
      <c r="E146" s="227" t="s">
        <v>19</v>
      </c>
      <c r="F146" s="228" t="s">
        <v>221</v>
      </c>
      <c r="G146" s="226"/>
      <c r="H146" s="229">
        <v>326.39999999999998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129</v>
      </c>
      <c r="AU146" s="235" t="s">
        <v>82</v>
      </c>
      <c r="AV146" s="13" t="s">
        <v>82</v>
      </c>
      <c r="AW146" s="13" t="s">
        <v>33</v>
      </c>
      <c r="AX146" s="13" t="s">
        <v>80</v>
      </c>
      <c r="AY146" s="235" t="s">
        <v>116</v>
      </c>
    </row>
    <row r="147" s="2" customFormat="1" ht="24.15" customHeight="1">
      <c r="A147" s="39"/>
      <c r="B147" s="40"/>
      <c r="C147" s="205" t="s">
        <v>8</v>
      </c>
      <c r="D147" s="205" t="s">
        <v>118</v>
      </c>
      <c r="E147" s="206" t="s">
        <v>222</v>
      </c>
      <c r="F147" s="207" t="s">
        <v>223</v>
      </c>
      <c r="G147" s="208" t="s">
        <v>133</v>
      </c>
      <c r="H147" s="209">
        <v>1596</v>
      </c>
      <c r="I147" s="210"/>
      <c r="J147" s="211">
        <f>ROUND(I147*H147,2)</f>
        <v>0</v>
      </c>
      <c r="K147" s="207" t="s">
        <v>122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123</v>
      </c>
      <c r="AT147" s="216" t="s">
        <v>118</v>
      </c>
      <c r="AU147" s="216" t="s">
        <v>82</v>
      </c>
      <c r="AY147" s="18" t="s">
        <v>116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123</v>
      </c>
      <c r="BM147" s="216" t="s">
        <v>224</v>
      </c>
    </row>
    <row r="148" s="2" customFormat="1">
      <c r="A148" s="39"/>
      <c r="B148" s="40"/>
      <c r="C148" s="41"/>
      <c r="D148" s="218" t="s">
        <v>125</v>
      </c>
      <c r="E148" s="41"/>
      <c r="F148" s="219" t="s">
        <v>225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125</v>
      </c>
      <c r="AU148" s="18" t="s">
        <v>82</v>
      </c>
    </row>
    <row r="149" s="2" customFormat="1">
      <c r="A149" s="39"/>
      <c r="B149" s="40"/>
      <c r="C149" s="41"/>
      <c r="D149" s="223" t="s">
        <v>127</v>
      </c>
      <c r="E149" s="41"/>
      <c r="F149" s="224" t="s">
        <v>226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127</v>
      </c>
      <c r="AU149" s="18" t="s">
        <v>82</v>
      </c>
    </row>
    <row r="150" s="15" customFormat="1">
      <c r="A150" s="15"/>
      <c r="B150" s="257"/>
      <c r="C150" s="258"/>
      <c r="D150" s="218" t="s">
        <v>129</v>
      </c>
      <c r="E150" s="259" t="s">
        <v>19</v>
      </c>
      <c r="F150" s="260" t="s">
        <v>227</v>
      </c>
      <c r="G150" s="258"/>
      <c r="H150" s="259" t="s">
        <v>19</v>
      </c>
      <c r="I150" s="261"/>
      <c r="J150" s="258"/>
      <c r="K150" s="258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129</v>
      </c>
      <c r="AU150" s="266" t="s">
        <v>82</v>
      </c>
      <c r="AV150" s="15" t="s">
        <v>80</v>
      </c>
      <c r="AW150" s="15" t="s">
        <v>33</v>
      </c>
      <c r="AX150" s="15" t="s">
        <v>72</v>
      </c>
      <c r="AY150" s="266" t="s">
        <v>116</v>
      </c>
    </row>
    <row r="151" s="13" customFormat="1">
      <c r="A151" s="13"/>
      <c r="B151" s="225"/>
      <c r="C151" s="226"/>
      <c r="D151" s="218" t="s">
        <v>129</v>
      </c>
      <c r="E151" s="227" t="s">
        <v>19</v>
      </c>
      <c r="F151" s="228" t="s">
        <v>228</v>
      </c>
      <c r="G151" s="226"/>
      <c r="H151" s="229">
        <v>1404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129</v>
      </c>
      <c r="AU151" s="235" t="s">
        <v>82</v>
      </c>
      <c r="AV151" s="13" t="s">
        <v>82</v>
      </c>
      <c r="AW151" s="13" t="s">
        <v>33</v>
      </c>
      <c r="AX151" s="13" t="s">
        <v>72</v>
      </c>
      <c r="AY151" s="235" t="s">
        <v>116</v>
      </c>
    </row>
    <row r="152" s="13" customFormat="1">
      <c r="A152" s="13"/>
      <c r="B152" s="225"/>
      <c r="C152" s="226"/>
      <c r="D152" s="218" t="s">
        <v>129</v>
      </c>
      <c r="E152" s="227" t="s">
        <v>19</v>
      </c>
      <c r="F152" s="228" t="s">
        <v>229</v>
      </c>
      <c r="G152" s="226"/>
      <c r="H152" s="229">
        <v>192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129</v>
      </c>
      <c r="AU152" s="235" t="s">
        <v>82</v>
      </c>
      <c r="AV152" s="13" t="s">
        <v>82</v>
      </c>
      <c r="AW152" s="13" t="s">
        <v>33</v>
      </c>
      <c r="AX152" s="13" t="s">
        <v>72</v>
      </c>
      <c r="AY152" s="235" t="s">
        <v>116</v>
      </c>
    </row>
    <row r="153" s="14" customFormat="1">
      <c r="A153" s="14"/>
      <c r="B153" s="236"/>
      <c r="C153" s="237"/>
      <c r="D153" s="218" t="s">
        <v>129</v>
      </c>
      <c r="E153" s="238" t="s">
        <v>19</v>
      </c>
      <c r="F153" s="239" t="s">
        <v>158</v>
      </c>
      <c r="G153" s="237"/>
      <c r="H153" s="240">
        <v>1596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129</v>
      </c>
      <c r="AU153" s="246" t="s">
        <v>82</v>
      </c>
      <c r="AV153" s="14" t="s">
        <v>123</v>
      </c>
      <c r="AW153" s="14" t="s">
        <v>33</v>
      </c>
      <c r="AX153" s="14" t="s">
        <v>80</v>
      </c>
      <c r="AY153" s="246" t="s">
        <v>116</v>
      </c>
    </row>
    <row r="154" s="2" customFormat="1" ht="24.15" customHeight="1">
      <c r="A154" s="39"/>
      <c r="B154" s="40"/>
      <c r="C154" s="205" t="s">
        <v>230</v>
      </c>
      <c r="D154" s="205" t="s">
        <v>118</v>
      </c>
      <c r="E154" s="206" t="s">
        <v>231</v>
      </c>
      <c r="F154" s="207" t="s">
        <v>232</v>
      </c>
      <c r="G154" s="208" t="s">
        <v>133</v>
      </c>
      <c r="H154" s="209">
        <v>1404</v>
      </c>
      <c r="I154" s="210"/>
      <c r="J154" s="211">
        <f>ROUND(I154*H154,2)</f>
        <v>0</v>
      </c>
      <c r="K154" s="207" t="s">
        <v>122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123</v>
      </c>
      <c r="AT154" s="216" t="s">
        <v>118</v>
      </c>
      <c r="AU154" s="216" t="s">
        <v>82</v>
      </c>
      <c r="AY154" s="18" t="s">
        <v>116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123</v>
      </c>
      <c r="BM154" s="216" t="s">
        <v>233</v>
      </c>
    </row>
    <row r="155" s="2" customFormat="1">
      <c r="A155" s="39"/>
      <c r="B155" s="40"/>
      <c r="C155" s="41"/>
      <c r="D155" s="218" t="s">
        <v>125</v>
      </c>
      <c r="E155" s="41"/>
      <c r="F155" s="219" t="s">
        <v>234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125</v>
      </c>
      <c r="AU155" s="18" t="s">
        <v>82</v>
      </c>
    </row>
    <row r="156" s="2" customFormat="1">
      <c r="A156" s="39"/>
      <c r="B156" s="40"/>
      <c r="C156" s="41"/>
      <c r="D156" s="223" t="s">
        <v>127</v>
      </c>
      <c r="E156" s="41"/>
      <c r="F156" s="224" t="s">
        <v>235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127</v>
      </c>
      <c r="AU156" s="18" t="s">
        <v>82</v>
      </c>
    </row>
    <row r="157" s="13" customFormat="1">
      <c r="A157" s="13"/>
      <c r="B157" s="225"/>
      <c r="C157" s="226"/>
      <c r="D157" s="218" t="s">
        <v>129</v>
      </c>
      <c r="E157" s="227" t="s">
        <v>19</v>
      </c>
      <c r="F157" s="228" t="s">
        <v>236</v>
      </c>
      <c r="G157" s="226"/>
      <c r="H157" s="229">
        <v>1404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129</v>
      </c>
      <c r="AU157" s="235" t="s">
        <v>82</v>
      </c>
      <c r="AV157" s="13" t="s">
        <v>82</v>
      </c>
      <c r="AW157" s="13" t="s">
        <v>33</v>
      </c>
      <c r="AX157" s="13" t="s">
        <v>80</v>
      </c>
      <c r="AY157" s="235" t="s">
        <v>116</v>
      </c>
    </row>
    <row r="158" s="2" customFormat="1" ht="24.15" customHeight="1">
      <c r="A158" s="39"/>
      <c r="B158" s="40"/>
      <c r="C158" s="205" t="s">
        <v>237</v>
      </c>
      <c r="D158" s="205" t="s">
        <v>118</v>
      </c>
      <c r="E158" s="206" t="s">
        <v>238</v>
      </c>
      <c r="F158" s="207" t="s">
        <v>239</v>
      </c>
      <c r="G158" s="208" t="s">
        <v>133</v>
      </c>
      <c r="H158" s="209">
        <v>9.5999999999999996</v>
      </c>
      <c r="I158" s="210"/>
      <c r="J158" s="211">
        <f>ROUND(I158*H158,2)</f>
        <v>0</v>
      </c>
      <c r="K158" s="207" t="s">
        <v>122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123</v>
      </c>
      <c r="AT158" s="216" t="s">
        <v>118</v>
      </c>
      <c r="AU158" s="216" t="s">
        <v>82</v>
      </c>
      <c r="AY158" s="18" t="s">
        <v>116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123</v>
      </c>
      <c r="BM158" s="216" t="s">
        <v>240</v>
      </c>
    </row>
    <row r="159" s="2" customFormat="1">
      <c r="A159" s="39"/>
      <c r="B159" s="40"/>
      <c r="C159" s="41"/>
      <c r="D159" s="218" t="s">
        <v>125</v>
      </c>
      <c r="E159" s="41"/>
      <c r="F159" s="219" t="s">
        <v>241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125</v>
      </c>
      <c r="AU159" s="18" t="s">
        <v>82</v>
      </c>
    </row>
    <row r="160" s="2" customFormat="1">
      <c r="A160" s="39"/>
      <c r="B160" s="40"/>
      <c r="C160" s="41"/>
      <c r="D160" s="223" t="s">
        <v>127</v>
      </c>
      <c r="E160" s="41"/>
      <c r="F160" s="224" t="s">
        <v>242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127</v>
      </c>
      <c r="AU160" s="18" t="s">
        <v>82</v>
      </c>
    </row>
    <row r="161" s="15" customFormat="1">
      <c r="A161" s="15"/>
      <c r="B161" s="257"/>
      <c r="C161" s="258"/>
      <c r="D161" s="218" t="s">
        <v>129</v>
      </c>
      <c r="E161" s="259" t="s">
        <v>19</v>
      </c>
      <c r="F161" s="260" t="s">
        <v>243</v>
      </c>
      <c r="G161" s="258"/>
      <c r="H161" s="259" t="s">
        <v>19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129</v>
      </c>
      <c r="AU161" s="266" t="s">
        <v>82</v>
      </c>
      <c r="AV161" s="15" t="s">
        <v>80</v>
      </c>
      <c r="AW161" s="15" t="s">
        <v>33</v>
      </c>
      <c r="AX161" s="15" t="s">
        <v>72</v>
      </c>
      <c r="AY161" s="266" t="s">
        <v>116</v>
      </c>
    </row>
    <row r="162" s="13" customFormat="1">
      <c r="A162" s="13"/>
      <c r="B162" s="225"/>
      <c r="C162" s="226"/>
      <c r="D162" s="218" t="s">
        <v>129</v>
      </c>
      <c r="E162" s="227" t="s">
        <v>19</v>
      </c>
      <c r="F162" s="228" t="s">
        <v>244</v>
      </c>
      <c r="G162" s="226"/>
      <c r="H162" s="229">
        <v>9.5999999999999996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129</v>
      </c>
      <c r="AU162" s="235" t="s">
        <v>82</v>
      </c>
      <c r="AV162" s="13" t="s">
        <v>82</v>
      </c>
      <c r="AW162" s="13" t="s">
        <v>33</v>
      </c>
      <c r="AX162" s="13" t="s">
        <v>80</v>
      </c>
      <c r="AY162" s="235" t="s">
        <v>116</v>
      </c>
    </row>
    <row r="163" s="2" customFormat="1" ht="24.15" customHeight="1">
      <c r="A163" s="39"/>
      <c r="B163" s="40"/>
      <c r="C163" s="205" t="s">
        <v>245</v>
      </c>
      <c r="D163" s="205" t="s">
        <v>118</v>
      </c>
      <c r="E163" s="206" t="s">
        <v>246</v>
      </c>
      <c r="F163" s="207" t="s">
        <v>247</v>
      </c>
      <c r="G163" s="208" t="s">
        <v>133</v>
      </c>
      <c r="H163" s="209">
        <v>9.5999999999999996</v>
      </c>
      <c r="I163" s="210"/>
      <c r="J163" s="211">
        <f>ROUND(I163*H163,2)</f>
        <v>0</v>
      </c>
      <c r="K163" s="207" t="s">
        <v>122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123</v>
      </c>
      <c r="AT163" s="216" t="s">
        <v>118</v>
      </c>
      <c r="AU163" s="216" t="s">
        <v>82</v>
      </c>
      <c r="AY163" s="18" t="s">
        <v>116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123</v>
      </c>
      <c r="BM163" s="216" t="s">
        <v>248</v>
      </c>
    </row>
    <row r="164" s="2" customFormat="1">
      <c r="A164" s="39"/>
      <c r="B164" s="40"/>
      <c r="C164" s="41"/>
      <c r="D164" s="218" t="s">
        <v>125</v>
      </c>
      <c r="E164" s="41"/>
      <c r="F164" s="219" t="s">
        <v>249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125</v>
      </c>
      <c r="AU164" s="18" t="s">
        <v>82</v>
      </c>
    </row>
    <row r="165" s="2" customFormat="1">
      <c r="A165" s="39"/>
      <c r="B165" s="40"/>
      <c r="C165" s="41"/>
      <c r="D165" s="223" t="s">
        <v>127</v>
      </c>
      <c r="E165" s="41"/>
      <c r="F165" s="224" t="s">
        <v>250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127</v>
      </c>
      <c r="AU165" s="18" t="s">
        <v>82</v>
      </c>
    </row>
    <row r="166" s="15" customFormat="1">
      <c r="A166" s="15"/>
      <c r="B166" s="257"/>
      <c r="C166" s="258"/>
      <c r="D166" s="218" t="s">
        <v>129</v>
      </c>
      <c r="E166" s="259" t="s">
        <v>19</v>
      </c>
      <c r="F166" s="260" t="s">
        <v>251</v>
      </c>
      <c r="G166" s="258"/>
      <c r="H166" s="259" t="s">
        <v>19</v>
      </c>
      <c r="I166" s="261"/>
      <c r="J166" s="258"/>
      <c r="K166" s="258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129</v>
      </c>
      <c r="AU166" s="266" t="s">
        <v>82</v>
      </c>
      <c r="AV166" s="15" t="s">
        <v>80</v>
      </c>
      <c r="AW166" s="15" t="s">
        <v>33</v>
      </c>
      <c r="AX166" s="15" t="s">
        <v>72</v>
      </c>
      <c r="AY166" s="266" t="s">
        <v>116</v>
      </c>
    </row>
    <row r="167" s="13" customFormat="1">
      <c r="A167" s="13"/>
      <c r="B167" s="225"/>
      <c r="C167" s="226"/>
      <c r="D167" s="218" t="s">
        <v>129</v>
      </c>
      <c r="E167" s="227" t="s">
        <v>19</v>
      </c>
      <c r="F167" s="228" t="s">
        <v>252</v>
      </c>
      <c r="G167" s="226"/>
      <c r="H167" s="229">
        <v>9.5999999999999996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129</v>
      </c>
      <c r="AU167" s="235" t="s">
        <v>82</v>
      </c>
      <c r="AV167" s="13" t="s">
        <v>82</v>
      </c>
      <c r="AW167" s="13" t="s">
        <v>33</v>
      </c>
      <c r="AX167" s="13" t="s">
        <v>80</v>
      </c>
      <c r="AY167" s="235" t="s">
        <v>116</v>
      </c>
    </row>
    <row r="168" s="2" customFormat="1" ht="16.5" customHeight="1">
      <c r="A168" s="39"/>
      <c r="B168" s="40"/>
      <c r="C168" s="247" t="s">
        <v>253</v>
      </c>
      <c r="D168" s="247" t="s">
        <v>215</v>
      </c>
      <c r="E168" s="248" t="s">
        <v>254</v>
      </c>
      <c r="F168" s="249" t="s">
        <v>255</v>
      </c>
      <c r="G168" s="250" t="s">
        <v>218</v>
      </c>
      <c r="H168" s="251">
        <v>1328</v>
      </c>
      <c r="I168" s="252"/>
      <c r="J168" s="253">
        <f>ROUND(I168*H168,2)</f>
        <v>0</v>
      </c>
      <c r="K168" s="249" t="s">
        <v>256</v>
      </c>
      <c r="L168" s="254"/>
      <c r="M168" s="255" t="s">
        <v>19</v>
      </c>
      <c r="N168" s="256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173</v>
      </c>
      <c r="AT168" s="216" t="s">
        <v>215</v>
      </c>
      <c r="AU168" s="216" t="s">
        <v>82</v>
      </c>
      <c r="AY168" s="18" t="s">
        <v>116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123</v>
      </c>
      <c r="BM168" s="216" t="s">
        <v>257</v>
      </c>
    </row>
    <row r="169" s="2" customFormat="1">
      <c r="A169" s="39"/>
      <c r="B169" s="40"/>
      <c r="C169" s="41"/>
      <c r="D169" s="218" t="s">
        <v>125</v>
      </c>
      <c r="E169" s="41"/>
      <c r="F169" s="219" t="s">
        <v>255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125</v>
      </c>
      <c r="AU169" s="18" t="s">
        <v>82</v>
      </c>
    </row>
    <row r="170" s="13" customFormat="1">
      <c r="A170" s="13"/>
      <c r="B170" s="225"/>
      <c r="C170" s="226"/>
      <c r="D170" s="218" t="s">
        <v>129</v>
      </c>
      <c r="E170" s="227" t="s">
        <v>19</v>
      </c>
      <c r="F170" s="228" t="s">
        <v>258</v>
      </c>
      <c r="G170" s="226"/>
      <c r="H170" s="229">
        <v>1328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129</v>
      </c>
      <c r="AU170" s="235" t="s">
        <v>82</v>
      </c>
      <c r="AV170" s="13" t="s">
        <v>82</v>
      </c>
      <c r="AW170" s="13" t="s">
        <v>33</v>
      </c>
      <c r="AX170" s="13" t="s">
        <v>80</v>
      </c>
      <c r="AY170" s="235" t="s">
        <v>116</v>
      </c>
    </row>
    <row r="171" s="2" customFormat="1" ht="24.15" customHeight="1">
      <c r="A171" s="39"/>
      <c r="B171" s="40"/>
      <c r="C171" s="205" t="s">
        <v>259</v>
      </c>
      <c r="D171" s="205" t="s">
        <v>118</v>
      </c>
      <c r="E171" s="206" t="s">
        <v>260</v>
      </c>
      <c r="F171" s="207" t="s">
        <v>261</v>
      </c>
      <c r="G171" s="208" t="s">
        <v>133</v>
      </c>
      <c r="H171" s="209">
        <v>9.5999999999999996</v>
      </c>
      <c r="I171" s="210"/>
      <c r="J171" s="211">
        <f>ROUND(I171*H171,2)</f>
        <v>0</v>
      </c>
      <c r="K171" s="207" t="s">
        <v>122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123</v>
      </c>
      <c r="AT171" s="216" t="s">
        <v>118</v>
      </c>
      <c r="AU171" s="216" t="s">
        <v>82</v>
      </c>
      <c r="AY171" s="18" t="s">
        <v>116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123</v>
      </c>
      <c r="BM171" s="216" t="s">
        <v>262</v>
      </c>
    </row>
    <row r="172" s="2" customFormat="1">
      <c r="A172" s="39"/>
      <c r="B172" s="40"/>
      <c r="C172" s="41"/>
      <c r="D172" s="218" t="s">
        <v>125</v>
      </c>
      <c r="E172" s="41"/>
      <c r="F172" s="219" t="s">
        <v>263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125</v>
      </c>
      <c r="AU172" s="18" t="s">
        <v>82</v>
      </c>
    </row>
    <row r="173" s="2" customFormat="1">
      <c r="A173" s="39"/>
      <c r="B173" s="40"/>
      <c r="C173" s="41"/>
      <c r="D173" s="223" t="s">
        <v>127</v>
      </c>
      <c r="E173" s="41"/>
      <c r="F173" s="224" t="s">
        <v>264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127</v>
      </c>
      <c r="AU173" s="18" t="s">
        <v>82</v>
      </c>
    </row>
    <row r="174" s="13" customFormat="1">
      <c r="A174" s="13"/>
      <c r="B174" s="225"/>
      <c r="C174" s="226"/>
      <c r="D174" s="218" t="s">
        <v>129</v>
      </c>
      <c r="E174" s="227" t="s">
        <v>19</v>
      </c>
      <c r="F174" s="228" t="s">
        <v>252</v>
      </c>
      <c r="G174" s="226"/>
      <c r="H174" s="229">
        <v>9.5999999999999996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129</v>
      </c>
      <c r="AU174" s="235" t="s">
        <v>82</v>
      </c>
      <c r="AV174" s="13" t="s">
        <v>82</v>
      </c>
      <c r="AW174" s="13" t="s">
        <v>33</v>
      </c>
      <c r="AX174" s="13" t="s">
        <v>80</v>
      </c>
      <c r="AY174" s="235" t="s">
        <v>116</v>
      </c>
    </row>
    <row r="175" s="2" customFormat="1" ht="33" customHeight="1">
      <c r="A175" s="39"/>
      <c r="B175" s="40"/>
      <c r="C175" s="205" t="s">
        <v>7</v>
      </c>
      <c r="D175" s="205" t="s">
        <v>118</v>
      </c>
      <c r="E175" s="206" t="s">
        <v>265</v>
      </c>
      <c r="F175" s="207" t="s">
        <v>266</v>
      </c>
      <c r="G175" s="208" t="s">
        <v>133</v>
      </c>
      <c r="H175" s="209">
        <v>20</v>
      </c>
      <c r="I175" s="210"/>
      <c r="J175" s="211">
        <f>ROUND(I175*H175,2)</f>
        <v>0</v>
      </c>
      <c r="K175" s="207" t="s">
        <v>122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123</v>
      </c>
      <c r="AT175" s="216" t="s">
        <v>118</v>
      </c>
      <c r="AU175" s="216" t="s">
        <v>82</v>
      </c>
      <c r="AY175" s="18" t="s">
        <v>116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123</v>
      </c>
      <c r="BM175" s="216" t="s">
        <v>267</v>
      </c>
    </row>
    <row r="176" s="2" customFormat="1">
      <c r="A176" s="39"/>
      <c r="B176" s="40"/>
      <c r="C176" s="41"/>
      <c r="D176" s="218" t="s">
        <v>125</v>
      </c>
      <c r="E176" s="41"/>
      <c r="F176" s="219" t="s">
        <v>268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125</v>
      </c>
      <c r="AU176" s="18" t="s">
        <v>82</v>
      </c>
    </row>
    <row r="177" s="2" customFormat="1">
      <c r="A177" s="39"/>
      <c r="B177" s="40"/>
      <c r="C177" s="41"/>
      <c r="D177" s="223" t="s">
        <v>127</v>
      </c>
      <c r="E177" s="41"/>
      <c r="F177" s="224" t="s">
        <v>269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127</v>
      </c>
      <c r="AU177" s="18" t="s">
        <v>82</v>
      </c>
    </row>
    <row r="178" s="13" customFormat="1">
      <c r="A178" s="13"/>
      <c r="B178" s="225"/>
      <c r="C178" s="226"/>
      <c r="D178" s="218" t="s">
        <v>129</v>
      </c>
      <c r="E178" s="227" t="s">
        <v>19</v>
      </c>
      <c r="F178" s="228" t="s">
        <v>270</v>
      </c>
      <c r="G178" s="226"/>
      <c r="H178" s="229">
        <v>20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129</v>
      </c>
      <c r="AU178" s="235" t="s">
        <v>82</v>
      </c>
      <c r="AV178" s="13" t="s">
        <v>82</v>
      </c>
      <c r="AW178" s="13" t="s">
        <v>33</v>
      </c>
      <c r="AX178" s="13" t="s">
        <v>80</v>
      </c>
      <c r="AY178" s="235" t="s">
        <v>116</v>
      </c>
    </row>
    <row r="179" s="2" customFormat="1" ht="24.15" customHeight="1">
      <c r="A179" s="39"/>
      <c r="B179" s="40"/>
      <c r="C179" s="205" t="s">
        <v>271</v>
      </c>
      <c r="D179" s="205" t="s">
        <v>118</v>
      </c>
      <c r="E179" s="206" t="s">
        <v>272</v>
      </c>
      <c r="F179" s="207" t="s">
        <v>273</v>
      </c>
      <c r="G179" s="208" t="s">
        <v>133</v>
      </c>
      <c r="H179" s="209">
        <v>20</v>
      </c>
      <c r="I179" s="210"/>
      <c r="J179" s="211">
        <f>ROUND(I179*H179,2)</f>
        <v>0</v>
      </c>
      <c r="K179" s="207" t="s">
        <v>122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123</v>
      </c>
      <c r="AT179" s="216" t="s">
        <v>118</v>
      </c>
      <c r="AU179" s="216" t="s">
        <v>82</v>
      </c>
      <c r="AY179" s="18" t="s">
        <v>116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123</v>
      </c>
      <c r="BM179" s="216" t="s">
        <v>274</v>
      </c>
    </row>
    <row r="180" s="2" customFormat="1">
      <c r="A180" s="39"/>
      <c r="B180" s="40"/>
      <c r="C180" s="41"/>
      <c r="D180" s="218" t="s">
        <v>125</v>
      </c>
      <c r="E180" s="41"/>
      <c r="F180" s="219" t="s">
        <v>275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125</v>
      </c>
      <c r="AU180" s="18" t="s">
        <v>82</v>
      </c>
    </row>
    <row r="181" s="2" customFormat="1">
      <c r="A181" s="39"/>
      <c r="B181" s="40"/>
      <c r="C181" s="41"/>
      <c r="D181" s="223" t="s">
        <v>127</v>
      </c>
      <c r="E181" s="41"/>
      <c r="F181" s="224" t="s">
        <v>276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82</v>
      </c>
    </row>
    <row r="182" s="13" customFormat="1">
      <c r="A182" s="13"/>
      <c r="B182" s="225"/>
      <c r="C182" s="226"/>
      <c r="D182" s="218" t="s">
        <v>129</v>
      </c>
      <c r="E182" s="227" t="s">
        <v>19</v>
      </c>
      <c r="F182" s="228" t="s">
        <v>270</v>
      </c>
      <c r="G182" s="226"/>
      <c r="H182" s="229">
        <v>20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129</v>
      </c>
      <c r="AU182" s="235" t="s">
        <v>82</v>
      </c>
      <c r="AV182" s="13" t="s">
        <v>82</v>
      </c>
      <c r="AW182" s="13" t="s">
        <v>33</v>
      </c>
      <c r="AX182" s="13" t="s">
        <v>80</v>
      </c>
      <c r="AY182" s="235" t="s">
        <v>116</v>
      </c>
    </row>
    <row r="183" s="2" customFormat="1" ht="37.8" customHeight="1">
      <c r="A183" s="39"/>
      <c r="B183" s="40"/>
      <c r="C183" s="205" t="s">
        <v>277</v>
      </c>
      <c r="D183" s="205" t="s">
        <v>118</v>
      </c>
      <c r="E183" s="206" t="s">
        <v>278</v>
      </c>
      <c r="F183" s="207" t="s">
        <v>279</v>
      </c>
      <c r="G183" s="208" t="s">
        <v>121</v>
      </c>
      <c r="H183" s="209">
        <v>3090</v>
      </c>
      <c r="I183" s="210"/>
      <c r="J183" s="211">
        <f>ROUND(I183*H183,2)</f>
        <v>0</v>
      </c>
      <c r="K183" s="207" t="s">
        <v>122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123</v>
      </c>
      <c r="AT183" s="216" t="s">
        <v>118</v>
      </c>
      <c r="AU183" s="216" t="s">
        <v>82</v>
      </c>
      <c r="AY183" s="18" t="s">
        <v>116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123</v>
      </c>
      <c r="BM183" s="216" t="s">
        <v>280</v>
      </c>
    </row>
    <row r="184" s="2" customFormat="1">
      <c r="A184" s="39"/>
      <c r="B184" s="40"/>
      <c r="C184" s="41"/>
      <c r="D184" s="218" t="s">
        <v>125</v>
      </c>
      <c r="E184" s="41"/>
      <c r="F184" s="219" t="s">
        <v>281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125</v>
      </c>
      <c r="AU184" s="18" t="s">
        <v>82</v>
      </c>
    </row>
    <row r="185" s="2" customFormat="1">
      <c r="A185" s="39"/>
      <c r="B185" s="40"/>
      <c r="C185" s="41"/>
      <c r="D185" s="223" t="s">
        <v>127</v>
      </c>
      <c r="E185" s="41"/>
      <c r="F185" s="224" t="s">
        <v>282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127</v>
      </c>
      <c r="AU185" s="18" t="s">
        <v>82</v>
      </c>
    </row>
    <row r="186" s="13" customFormat="1">
      <c r="A186" s="13"/>
      <c r="B186" s="225"/>
      <c r="C186" s="226"/>
      <c r="D186" s="218" t="s">
        <v>129</v>
      </c>
      <c r="E186" s="227" t="s">
        <v>19</v>
      </c>
      <c r="F186" s="228" t="s">
        <v>283</v>
      </c>
      <c r="G186" s="226"/>
      <c r="H186" s="229">
        <v>3090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129</v>
      </c>
      <c r="AU186" s="235" t="s">
        <v>82</v>
      </c>
      <c r="AV186" s="13" t="s">
        <v>82</v>
      </c>
      <c r="AW186" s="13" t="s">
        <v>33</v>
      </c>
      <c r="AX186" s="13" t="s">
        <v>80</v>
      </c>
      <c r="AY186" s="235" t="s">
        <v>116</v>
      </c>
    </row>
    <row r="187" s="2" customFormat="1" ht="33" customHeight="1">
      <c r="A187" s="39"/>
      <c r="B187" s="40"/>
      <c r="C187" s="205" t="s">
        <v>284</v>
      </c>
      <c r="D187" s="205" t="s">
        <v>118</v>
      </c>
      <c r="E187" s="206" t="s">
        <v>285</v>
      </c>
      <c r="F187" s="207" t="s">
        <v>286</v>
      </c>
      <c r="G187" s="208" t="s">
        <v>121</v>
      </c>
      <c r="H187" s="209">
        <v>3090</v>
      </c>
      <c r="I187" s="210"/>
      <c r="J187" s="211">
        <f>ROUND(I187*H187,2)</f>
        <v>0</v>
      </c>
      <c r="K187" s="207" t="s">
        <v>122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123</v>
      </c>
      <c r="AT187" s="216" t="s">
        <v>118</v>
      </c>
      <c r="AU187" s="216" t="s">
        <v>82</v>
      </c>
      <c r="AY187" s="18" t="s">
        <v>116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123</v>
      </c>
      <c r="BM187" s="216" t="s">
        <v>287</v>
      </c>
    </row>
    <row r="188" s="2" customFormat="1">
      <c r="A188" s="39"/>
      <c r="B188" s="40"/>
      <c r="C188" s="41"/>
      <c r="D188" s="218" t="s">
        <v>125</v>
      </c>
      <c r="E188" s="41"/>
      <c r="F188" s="219" t="s">
        <v>288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125</v>
      </c>
      <c r="AU188" s="18" t="s">
        <v>82</v>
      </c>
    </row>
    <row r="189" s="2" customFormat="1">
      <c r="A189" s="39"/>
      <c r="B189" s="40"/>
      <c r="C189" s="41"/>
      <c r="D189" s="223" t="s">
        <v>127</v>
      </c>
      <c r="E189" s="41"/>
      <c r="F189" s="224" t="s">
        <v>289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127</v>
      </c>
      <c r="AU189" s="18" t="s">
        <v>82</v>
      </c>
    </row>
    <row r="190" s="13" customFormat="1">
      <c r="A190" s="13"/>
      <c r="B190" s="225"/>
      <c r="C190" s="226"/>
      <c r="D190" s="218" t="s">
        <v>129</v>
      </c>
      <c r="E190" s="227" t="s">
        <v>19</v>
      </c>
      <c r="F190" s="228" t="s">
        <v>283</v>
      </c>
      <c r="G190" s="226"/>
      <c r="H190" s="229">
        <v>3090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129</v>
      </c>
      <c r="AU190" s="235" t="s">
        <v>82</v>
      </c>
      <c r="AV190" s="13" t="s">
        <v>82</v>
      </c>
      <c r="AW190" s="13" t="s">
        <v>33</v>
      </c>
      <c r="AX190" s="13" t="s">
        <v>80</v>
      </c>
      <c r="AY190" s="235" t="s">
        <v>116</v>
      </c>
    </row>
    <row r="191" s="2" customFormat="1" ht="24.15" customHeight="1">
      <c r="A191" s="39"/>
      <c r="B191" s="40"/>
      <c r="C191" s="205" t="s">
        <v>290</v>
      </c>
      <c r="D191" s="205" t="s">
        <v>118</v>
      </c>
      <c r="E191" s="206" t="s">
        <v>291</v>
      </c>
      <c r="F191" s="207" t="s">
        <v>292</v>
      </c>
      <c r="G191" s="208" t="s">
        <v>121</v>
      </c>
      <c r="H191" s="209">
        <v>2610</v>
      </c>
      <c r="I191" s="210"/>
      <c r="J191" s="211">
        <f>ROUND(I191*H191,2)</f>
        <v>0</v>
      </c>
      <c r="K191" s="207" t="s">
        <v>122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123</v>
      </c>
      <c r="AT191" s="216" t="s">
        <v>118</v>
      </c>
      <c r="AU191" s="216" t="s">
        <v>82</v>
      </c>
      <c r="AY191" s="18" t="s">
        <v>116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123</v>
      </c>
      <c r="BM191" s="216" t="s">
        <v>293</v>
      </c>
    </row>
    <row r="192" s="2" customFormat="1">
      <c r="A192" s="39"/>
      <c r="B192" s="40"/>
      <c r="C192" s="41"/>
      <c r="D192" s="218" t="s">
        <v>125</v>
      </c>
      <c r="E192" s="41"/>
      <c r="F192" s="219" t="s">
        <v>294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125</v>
      </c>
      <c r="AU192" s="18" t="s">
        <v>82</v>
      </c>
    </row>
    <row r="193" s="2" customFormat="1">
      <c r="A193" s="39"/>
      <c r="B193" s="40"/>
      <c r="C193" s="41"/>
      <c r="D193" s="223" t="s">
        <v>127</v>
      </c>
      <c r="E193" s="41"/>
      <c r="F193" s="224" t="s">
        <v>295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127</v>
      </c>
      <c r="AU193" s="18" t="s">
        <v>82</v>
      </c>
    </row>
    <row r="194" s="13" customFormat="1">
      <c r="A194" s="13"/>
      <c r="B194" s="225"/>
      <c r="C194" s="226"/>
      <c r="D194" s="218" t="s">
        <v>129</v>
      </c>
      <c r="E194" s="227" t="s">
        <v>19</v>
      </c>
      <c r="F194" s="228" t="s">
        <v>296</v>
      </c>
      <c r="G194" s="226"/>
      <c r="H194" s="229">
        <v>2610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129</v>
      </c>
      <c r="AU194" s="235" t="s">
        <v>82</v>
      </c>
      <c r="AV194" s="13" t="s">
        <v>82</v>
      </c>
      <c r="AW194" s="13" t="s">
        <v>33</v>
      </c>
      <c r="AX194" s="13" t="s">
        <v>80</v>
      </c>
      <c r="AY194" s="235" t="s">
        <v>116</v>
      </c>
    </row>
    <row r="195" s="2" customFormat="1" ht="16.5" customHeight="1">
      <c r="A195" s="39"/>
      <c r="B195" s="40"/>
      <c r="C195" s="247" t="s">
        <v>297</v>
      </c>
      <c r="D195" s="247" t="s">
        <v>215</v>
      </c>
      <c r="E195" s="248" t="s">
        <v>298</v>
      </c>
      <c r="F195" s="249" t="s">
        <v>299</v>
      </c>
      <c r="G195" s="250" t="s">
        <v>300</v>
      </c>
      <c r="H195" s="251">
        <v>52.200000000000003</v>
      </c>
      <c r="I195" s="252"/>
      <c r="J195" s="253">
        <f>ROUND(I195*H195,2)</f>
        <v>0</v>
      </c>
      <c r="K195" s="249" t="s">
        <v>122</v>
      </c>
      <c r="L195" s="254"/>
      <c r="M195" s="255" t="s">
        <v>19</v>
      </c>
      <c r="N195" s="256" t="s">
        <v>43</v>
      </c>
      <c r="O195" s="85"/>
      <c r="P195" s="214">
        <f>O195*H195</f>
        <v>0</v>
      </c>
      <c r="Q195" s="214">
        <v>0.001</v>
      </c>
      <c r="R195" s="214">
        <f>Q195*H195</f>
        <v>0.052200000000000003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173</v>
      </c>
      <c r="AT195" s="216" t="s">
        <v>215</v>
      </c>
      <c r="AU195" s="216" t="s">
        <v>82</v>
      </c>
      <c r="AY195" s="18" t="s">
        <v>116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123</v>
      </c>
      <c r="BM195" s="216" t="s">
        <v>301</v>
      </c>
    </row>
    <row r="196" s="2" customFormat="1">
      <c r="A196" s="39"/>
      <c r="B196" s="40"/>
      <c r="C196" s="41"/>
      <c r="D196" s="218" t="s">
        <v>125</v>
      </c>
      <c r="E196" s="41"/>
      <c r="F196" s="219" t="s">
        <v>299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125</v>
      </c>
      <c r="AU196" s="18" t="s">
        <v>82</v>
      </c>
    </row>
    <row r="197" s="13" customFormat="1">
      <c r="A197" s="13"/>
      <c r="B197" s="225"/>
      <c r="C197" s="226"/>
      <c r="D197" s="218" t="s">
        <v>129</v>
      </c>
      <c r="E197" s="227" t="s">
        <v>19</v>
      </c>
      <c r="F197" s="228" t="s">
        <v>302</v>
      </c>
      <c r="G197" s="226"/>
      <c r="H197" s="229">
        <v>2610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129</v>
      </c>
      <c r="AU197" s="235" t="s">
        <v>82</v>
      </c>
      <c r="AV197" s="13" t="s">
        <v>82</v>
      </c>
      <c r="AW197" s="13" t="s">
        <v>33</v>
      </c>
      <c r="AX197" s="13" t="s">
        <v>80</v>
      </c>
      <c r="AY197" s="235" t="s">
        <v>116</v>
      </c>
    </row>
    <row r="198" s="13" customFormat="1">
      <c r="A198" s="13"/>
      <c r="B198" s="225"/>
      <c r="C198" s="226"/>
      <c r="D198" s="218" t="s">
        <v>129</v>
      </c>
      <c r="E198" s="226"/>
      <c r="F198" s="228" t="s">
        <v>303</v>
      </c>
      <c r="G198" s="226"/>
      <c r="H198" s="229">
        <v>52.200000000000003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129</v>
      </c>
      <c r="AU198" s="235" t="s">
        <v>82</v>
      </c>
      <c r="AV198" s="13" t="s">
        <v>82</v>
      </c>
      <c r="AW198" s="13" t="s">
        <v>4</v>
      </c>
      <c r="AX198" s="13" t="s">
        <v>80</v>
      </c>
      <c r="AY198" s="235" t="s">
        <v>116</v>
      </c>
    </row>
    <row r="199" s="2" customFormat="1" ht="24.15" customHeight="1">
      <c r="A199" s="39"/>
      <c r="B199" s="40"/>
      <c r="C199" s="205" t="s">
        <v>304</v>
      </c>
      <c r="D199" s="205" t="s">
        <v>118</v>
      </c>
      <c r="E199" s="206" t="s">
        <v>305</v>
      </c>
      <c r="F199" s="207" t="s">
        <v>306</v>
      </c>
      <c r="G199" s="208" t="s">
        <v>121</v>
      </c>
      <c r="H199" s="209">
        <v>930</v>
      </c>
      <c r="I199" s="210"/>
      <c r="J199" s="211">
        <f>ROUND(I199*H199,2)</f>
        <v>0</v>
      </c>
      <c r="K199" s="207" t="s">
        <v>122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123</v>
      </c>
      <c r="AT199" s="216" t="s">
        <v>118</v>
      </c>
      <c r="AU199" s="216" t="s">
        <v>82</v>
      </c>
      <c r="AY199" s="18" t="s">
        <v>116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123</v>
      </c>
      <c r="BM199" s="216" t="s">
        <v>307</v>
      </c>
    </row>
    <row r="200" s="2" customFormat="1">
      <c r="A200" s="39"/>
      <c r="B200" s="40"/>
      <c r="C200" s="41"/>
      <c r="D200" s="218" t="s">
        <v>125</v>
      </c>
      <c r="E200" s="41"/>
      <c r="F200" s="219" t="s">
        <v>308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125</v>
      </c>
      <c r="AU200" s="18" t="s">
        <v>82</v>
      </c>
    </row>
    <row r="201" s="2" customFormat="1">
      <c r="A201" s="39"/>
      <c r="B201" s="40"/>
      <c r="C201" s="41"/>
      <c r="D201" s="223" t="s">
        <v>127</v>
      </c>
      <c r="E201" s="41"/>
      <c r="F201" s="224" t="s">
        <v>309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127</v>
      </c>
      <c r="AU201" s="18" t="s">
        <v>82</v>
      </c>
    </row>
    <row r="202" s="13" customFormat="1">
      <c r="A202" s="13"/>
      <c r="B202" s="225"/>
      <c r="C202" s="226"/>
      <c r="D202" s="218" t="s">
        <v>129</v>
      </c>
      <c r="E202" s="227" t="s">
        <v>19</v>
      </c>
      <c r="F202" s="228" t="s">
        <v>310</v>
      </c>
      <c r="G202" s="226"/>
      <c r="H202" s="229">
        <v>930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129</v>
      </c>
      <c r="AU202" s="235" t="s">
        <v>82</v>
      </c>
      <c r="AV202" s="13" t="s">
        <v>82</v>
      </c>
      <c r="AW202" s="13" t="s">
        <v>33</v>
      </c>
      <c r="AX202" s="13" t="s">
        <v>80</v>
      </c>
      <c r="AY202" s="235" t="s">
        <v>116</v>
      </c>
    </row>
    <row r="203" s="2" customFormat="1" ht="24.15" customHeight="1">
      <c r="A203" s="39"/>
      <c r="B203" s="40"/>
      <c r="C203" s="205" t="s">
        <v>311</v>
      </c>
      <c r="D203" s="205" t="s">
        <v>118</v>
      </c>
      <c r="E203" s="206" t="s">
        <v>312</v>
      </c>
      <c r="F203" s="207" t="s">
        <v>313</v>
      </c>
      <c r="G203" s="208" t="s">
        <v>121</v>
      </c>
      <c r="H203" s="209">
        <v>2160</v>
      </c>
      <c r="I203" s="210"/>
      <c r="J203" s="211">
        <f>ROUND(I203*H203,2)</f>
        <v>0</v>
      </c>
      <c r="K203" s="207" t="s">
        <v>122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123</v>
      </c>
      <c r="AT203" s="216" t="s">
        <v>118</v>
      </c>
      <c r="AU203" s="216" t="s">
        <v>82</v>
      </c>
      <c r="AY203" s="18" t="s">
        <v>116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123</v>
      </c>
      <c r="BM203" s="216" t="s">
        <v>314</v>
      </c>
    </row>
    <row r="204" s="2" customFormat="1">
      <c r="A204" s="39"/>
      <c r="B204" s="40"/>
      <c r="C204" s="41"/>
      <c r="D204" s="218" t="s">
        <v>125</v>
      </c>
      <c r="E204" s="41"/>
      <c r="F204" s="219" t="s">
        <v>315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125</v>
      </c>
      <c r="AU204" s="18" t="s">
        <v>82</v>
      </c>
    </row>
    <row r="205" s="2" customFormat="1">
      <c r="A205" s="39"/>
      <c r="B205" s="40"/>
      <c r="C205" s="41"/>
      <c r="D205" s="223" t="s">
        <v>127</v>
      </c>
      <c r="E205" s="41"/>
      <c r="F205" s="224" t="s">
        <v>316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127</v>
      </c>
      <c r="AU205" s="18" t="s">
        <v>82</v>
      </c>
    </row>
    <row r="206" s="13" customFormat="1">
      <c r="A206" s="13"/>
      <c r="B206" s="225"/>
      <c r="C206" s="226"/>
      <c r="D206" s="218" t="s">
        <v>129</v>
      </c>
      <c r="E206" s="227" t="s">
        <v>19</v>
      </c>
      <c r="F206" s="228" t="s">
        <v>317</v>
      </c>
      <c r="G206" s="226"/>
      <c r="H206" s="229">
        <v>2160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129</v>
      </c>
      <c r="AU206" s="235" t="s">
        <v>82</v>
      </c>
      <c r="AV206" s="13" t="s">
        <v>82</v>
      </c>
      <c r="AW206" s="13" t="s">
        <v>33</v>
      </c>
      <c r="AX206" s="13" t="s">
        <v>80</v>
      </c>
      <c r="AY206" s="235" t="s">
        <v>116</v>
      </c>
    </row>
    <row r="207" s="2" customFormat="1" ht="24.15" customHeight="1">
      <c r="A207" s="39"/>
      <c r="B207" s="40"/>
      <c r="C207" s="205" t="s">
        <v>318</v>
      </c>
      <c r="D207" s="205" t="s">
        <v>118</v>
      </c>
      <c r="E207" s="206" t="s">
        <v>319</v>
      </c>
      <c r="F207" s="207" t="s">
        <v>320</v>
      </c>
      <c r="G207" s="208" t="s">
        <v>121</v>
      </c>
      <c r="H207" s="209">
        <v>930</v>
      </c>
      <c r="I207" s="210"/>
      <c r="J207" s="211">
        <f>ROUND(I207*H207,2)</f>
        <v>0</v>
      </c>
      <c r="K207" s="207" t="s">
        <v>122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123</v>
      </c>
      <c r="AT207" s="216" t="s">
        <v>118</v>
      </c>
      <c r="AU207" s="216" t="s">
        <v>82</v>
      </c>
      <c r="AY207" s="18" t="s">
        <v>116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123</v>
      </c>
      <c r="BM207" s="216" t="s">
        <v>321</v>
      </c>
    </row>
    <row r="208" s="2" customFormat="1">
      <c r="A208" s="39"/>
      <c r="B208" s="40"/>
      <c r="C208" s="41"/>
      <c r="D208" s="218" t="s">
        <v>125</v>
      </c>
      <c r="E208" s="41"/>
      <c r="F208" s="219" t="s">
        <v>322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125</v>
      </c>
      <c r="AU208" s="18" t="s">
        <v>82</v>
      </c>
    </row>
    <row r="209" s="2" customFormat="1">
      <c r="A209" s="39"/>
      <c r="B209" s="40"/>
      <c r="C209" s="41"/>
      <c r="D209" s="223" t="s">
        <v>127</v>
      </c>
      <c r="E209" s="41"/>
      <c r="F209" s="224" t="s">
        <v>323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127</v>
      </c>
      <c r="AU209" s="18" t="s">
        <v>82</v>
      </c>
    </row>
    <row r="210" s="13" customFormat="1">
      <c r="A210" s="13"/>
      <c r="B210" s="225"/>
      <c r="C210" s="226"/>
      <c r="D210" s="218" t="s">
        <v>129</v>
      </c>
      <c r="E210" s="227" t="s">
        <v>19</v>
      </c>
      <c r="F210" s="228" t="s">
        <v>324</v>
      </c>
      <c r="G210" s="226"/>
      <c r="H210" s="229">
        <v>930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129</v>
      </c>
      <c r="AU210" s="235" t="s">
        <v>82</v>
      </c>
      <c r="AV210" s="13" t="s">
        <v>82</v>
      </c>
      <c r="AW210" s="13" t="s">
        <v>33</v>
      </c>
      <c r="AX210" s="13" t="s">
        <v>80</v>
      </c>
      <c r="AY210" s="235" t="s">
        <v>116</v>
      </c>
    </row>
    <row r="211" s="2" customFormat="1" ht="16.5" customHeight="1">
      <c r="A211" s="39"/>
      <c r="B211" s="40"/>
      <c r="C211" s="205" t="s">
        <v>325</v>
      </c>
      <c r="D211" s="205" t="s">
        <v>118</v>
      </c>
      <c r="E211" s="206" t="s">
        <v>326</v>
      </c>
      <c r="F211" s="207" t="s">
        <v>327</v>
      </c>
      <c r="G211" s="208" t="s">
        <v>121</v>
      </c>
      <c r="H211" s="209">
        <v>2160</v>
      </c>
      <c r="I211" s="210"/>
      <c r="J211" s="211">
        <f>ROUND(I211*H211,2)</f>
        <v>0</v>
      </c>
      <c r="K211" s="207" t="s">
        <v>122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123</v>
      </c>
      <c r="AT211" s="216" t="s">
        <v>118</v>
      </c>
      <c r="AU211" s="216" t="s">
        <v>82</v>
      </c>
      <c r="AY211" s="18" t="s">
        <v>116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123</v>
      </c>
      <c r="BM211" s="216" t="s">
        <v>328</v>
      </c>
    </row>
    <row r="212" s="2" customFormat="1">
      <c r="A212" s="39"/>
      <c r="B212" s="40"/>
      <c r="C212" s="41"/>
      <c r="D212" s="218" t="s">
        <v>125</v>
      </c>
      <c r="E212" s="41"/>
      <c r="F212" s="219" t="s">
        <v>329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125</v>
      </c>
      <c r="AU212" s="18" t="s">
        <v>82</v>
      </c>
    </row>
    <row r="213" s="2" customFormat="1">
      <c r="A213" s="39"/>
      <c r="B213" s="40"/>
      <c r="C213" s="41"/>
      <c r="D213" s="223" t="s">
        <v>127</v>
      </c>
      <c r="E213" s="41"/>
      <c r="F213" s="224" t="s">
        <v>330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127</v>
      </c>
      <c r="AU213" s="18" t="s">
        <v>82</v>
      </c>
    </row>
    <row r="214" s="13" customFormat="1">
      <c r="A214" s="13"/>
      <c r="B214" s="225"/>
      <c r="C214" s="226"/>
      <c r="D214" s="218" t="s">
        <v>129</v>
      </c>
      <c r="E214" s="227" t="s">
        <v>19</v>
      </c>
      <c r="F214" s="228" t="s">
        <v>331</v>
      </c>
      <c r="G214" s="226"/>
      <c r="H214" s="229">
        <v>2160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129</v>
      </c>
      <c r="AU214" s="235" t="s">
        <v>82</v>
      </c>
      <c r="AV214" s="13" t="s">
        <v>82</v>
      </c>
      <c r="AW214" s="13" t="s">
        <v>33</v>
      </c>
      <c r="AX214" s="13" t="s">
        <v>80</v>
      </c>
      <c r="AY214" s="235" t="s">
        <v>116</v>
      </c>
    </row>
    <row r="215" s="2" customFormat="1" ht="33" customHeight="1">
      <c r="A215" s="39"/>
      <c r="B215" s="40"/>
      <c r="C215" s="205" t="s">
        <v>332</v>
      </c>
      <c r="D215" s="205" t="s">
        <v>118</v>
      </c>
      <c r="E215" s="206" t="s">
        <v>333</v>
      </c>
      <c r="F215" s="207" t="s">
        <v>334</v>
      </c>
      <c r="G215" s="208" t="s">
        <v>335</v>
      </c>
      <c r="H215" s="209">
        <v>1920</v>
      </c>
      <c r="I215" s="210"/>
      <c r="J215" s="211">
        <f>ROUND(I215*H215,2)</f>
        <v>0</v>
      </c>
      <c r="K215" s="207" t="s">
        <v>122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123</v>
      </c>
      <c r="AT215" s="216" t="s">
        <v>118</v>
      </c>
      <c r="AU215" s="216" t="s">
        <v>82</v>
      </c>
      <c r="AY215" s="18" t="s">
        <v>116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123</v>
      </c>
      <c r="BM215" s="216" t="s">
        <v>336</v>
      </c>
    </row>
    <row r="216" s="2" customFormat="1">
      <c r="A216" s="39"/>
      <c r="B216" s="40"/>
      <c r="C216" s="41"/>
      <c r="D216" s="218" t="s">
        <v>125</v>
      </c>
      <c r="E216" s="41"/>
      <c r="F216" s="219" t="s">
        <v>337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125</v>
      </c>
      <c r="AU216" s="18" t="s">
        <v>82</v>
      </c>
    </row>
    <row r="217" s="2" customFormat="1">
      <c r="A217" s="39"/>
      <c r="B217" s="40"/>
      <c r="C217" s="41"/>
      <c r="D217" s="223" t="s">
        <v>127</v>
      </c>
      <c r="E217" s="41"/>
      <c r="F217" s="224" t="s">
        <v>338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127</v>
      </c>
      <c r="AU217" s="18" t="s">
        <v>82</v>
      </c>
    </row>
    <row r="218" s="13" customFormat="1">
      <c r="A218" s="13"/>
      <c r="B218" s="225"/>
      <c r="C218" s="226"/>
      <c r="D218" s="218" t="s">
        <v>129</v>
      </c>
      <c r="E218" s="227" t="s">
        <v>19</v>
      </c>
      <c r="F218" s="228" t="s">
        <v>339</v>
      </c>
      <c r="G218" s="226"/>
      <c r="H218" s="229">
        <v>1920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129</v>
      </c>
      <c r="AU218" s="235" t="s">
        <v>82</v>
      </c>
      <c r="AV218" s="13" t="s">
        <v>82</v>
      </c>
      <c r="AW218" s="13" t="s">
        <v>33</v>
      </c>
      <c r="AX218" s="13" t="s">
        <v>80</v>
      </c>
      <c r="AY218" s="235" t="s">
        <v>116</v>
      </c>
    </row>
    <row r="219" s="2" customFormat="1" ht="16.5" customHeight="1">
      <c r="A219" s="39"/>
      <c r="B219" s="40"/>
      <c r="C219" s="205" t="s">
        <v>340</v>
      </c>
      <c r="D219" s="205" t="s">
        <v>118</v>
      </c>
      <c r="E219" s="206" t="s">
        <v>341</v>
      </c>
      <c r="F219" s="207" t="s">
        <v>342</v>
      </c>
      <c r="G219" s="208" t="s">
        <v>335</v>
      </c>
      <c r="H219" s="209">
        <v>1</v>
      </c>
      <c r="I219" s="210"/>
      <c r="J219" s="211">
        <f>ROUND(I219*H219,2)</f>
        <v>0</v>
      </c>
      <c r="K219" s="207" t="s">
        <v>256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123</v>
      </c>
      <c r="AT219" s="216" t="s">
        <v>118</v>
      </c>
      <c r="AU219" s="216" t="s">
        <v>82</v>
      </c>
      <c r="AY219" s="18" t="s">
        <v>116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123</v>
      </c>
      <c r="BM219" s="216" t="s">
        <v>343</v>
      </c>
    </row>
    <row r="220" s="2" customFormat="1">
      <c r="A220" s="39"/>
      <c r="B220" s="40"/>
      <c r="C220" s="41"/>
      <c r="D220" s="218" t="s">
        <v>125</v>
      </c>
      <c r="E220" s="41"/>
      <c r="F220" s="219" t="s">
        <v>342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125</v>
      </c>
      <c r="AU220" s="18" t="s">
        <v>82</v>
      </c>
    </row>
    <row r="221" s="13" customFormat="1">
      <c r="A221" s="13"/>
      <c r="B221" s="225"/>
      <c r="C221" s="226"/>
      <c r="D221" s="218" t="s">
        <v>129</v>
      </c>
      <c r="E221" s="227" t="s">
        <v>19</v>
      </c>
      <c r="F221" s="228" t="s">
        <v>344</v>
      </c>
      <c r="G221" s="226"/>
      <c r="H221" s="229">
        <v>1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129</v>
      </c>
      <c r="AU221" s="235" t="s">
        <v>82</v>
      </c>
      <c r="AV221" s="13" t="s">
        <v>82</v>
      </c>
      <c r="AW221" s="13" t="s">
        <v>33</v>
      </c>
      <c r="AX221" s="13" t="s">
        <v>80</v>
      </c>
      <c r="AY221" s="235" t="s">
        <v>116</v>
      </c>
    </row>
    <row r="222" s="2" customFormat="1" ht="24.15" customHeight="1">
      <c r="A222" s="39"/>
      <c r="B222" s="40"/>
      <c r="C222" s="205" t="s">
        <v>345</v>
      </c>
      <c r="D222" s="205" t="s">
        <v>118</v>
      </c>
      <c r="E222" s="206" t="s">
        <v>346</v>
      </c>
      <c r="F222" s="207" t="s">
        <v>347</v>
      </c>
      <c r="G222" s="208" t="s">
        <v>335</v>
      </c>
      <c r="H222" s="209">
        <v>1920</v>
      </c>
      <c r="I222" s="210"/>
      <c r="J222" s="211">
        <f>ROUND(I222*H222,2)</f>
        <v>0</v>
      </c>
      <c r="K222" s="207" t="s">
        <v>122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123</v>
      </c>
      <c r="AT222" s="216" t="s">
        <v>118</v>
      </c>
      <c r="AU222" s="216" t="s">
        <v>82</v>
      </c>
      <c r="AY222" s="18" t="s">
        <v>116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123</v>
      </c>
      <c r="BM222" s="216" t="s">
        <v>348</v>
      </c>
    </row>
    <row r="223" s="2" customFormat="1">
      <c r="A223" s="39"/>
      <c r="B223" s="40"/>
      <c r="C223" s="41"/>
      <c r="D223" s="218" t="s">
        <v>125</v>
      </c>
      <c r="E223" s="41"/>
      <c r="F223" s="219" t="s">
        <v>349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125</v>
      </c>
      <c r="AU223" s="18" t="s">
        <v>82</v>
      </c>
    </row>
    <row r="224" s="2" customFormat="1">
      <c r="A224" s="39"/>
      <c r="B224" s="40"/>
      <c r="C224" s="41"/>
      <c r="D224" s="223" t="s">
        <v>127</v>
      </c>
      <c r="E224" s="41"/>
      <c r="F224" s="224" t="s">
        <v>350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127</v>
      </c>
      <c r="AU224" s="18" t="s">
        <v>82</v>
      </c>
    </row>
    <row r="225" s="13" customFormat="1">
      <c r="A225" s="13"/>
      <c r="B225" s="225"/>
      <c r="C225" s="226"/>
      <c r="D225" s="218" t="s">
        <v>129</v>
      </c>
      <c r="E225" s="227" t="s">
        <v>19</v>
      </c>
      <c r="F225" s="228" t="s">
        <v>351</v>
      </c>
      <c r="G225" s="226"/>
      <c r="H225" s="229">
        <v>1920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129</v>
      </c>
      <c r="AU225" s="235" t="s">
        <v>82</v>
      </c>
      <c r="AV225" s="13" t="s">
        <v>82</v>
      </c>
      <c r="AW225" s="13" t="s">
        <v>33</v>
      </c>
      <c r="AX225" s="13" t="s">
        <v>80</v>
      </c>
      <c r="AY225" s="235" t="s">
        <v>116</v>
      </c>
    </row>
    <row r="226" s="2" customFormat="1" ht="16.5" customHeight="1">
      <c r="A226" s="39"/>
      <c r="B226" s="40"/>
      <c r="C226" s="247" t="s">
        <v>352</v>
      </c>
      <c r="D226" s="247" t="s">
        <v>215</v>
      </c>
      <c r="E226" s="248" t="s">
        <v>353</v>
      </c>
      <c r="F226" s="249" t="s">
        <v>354</v>
      </c>
      <c r="G226" s="250" t="s">
        <v>335</v>
      </c>
      <c r="H226" s="251">
        <v>480</v>
      </c>
      <c r="I226" s="252"/>
      <c r="J226" s="253">
        <f>ROUND(I226*H226,2)</f>
        <v>0</v>
      </c>
      <c r="K226" s="249" t="s">
        <v>256</v>
      </c>
      <c r="L226" s="254"/>
      <c r="M226" s="255" t="s">
        <v>19</v>
      </c>
      <c r="N226" s="256" t="s">
        <v>43</v>
      </c>
      <c r="O226" s="85"/>
      <c r="P226" s="214">
        <f>O226*H226</f>
        <v>0</v>
      </c>
      <c r="Q226" s="214">
        <v>0.0050000000000000001</v>
      </c>
      <c r="R226" s="214">
        <f>Q226*H226</f>
        <v>2.3999999999999999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173</v>
      </c>
      <c r="AT226" s="216" t="s">
        <v>215</v>
      </c>
      <c r="AU226" s="216" t="s">
        <v>82</v>
      </c>
      <c r="AY226" s="18" t="s">
        <v>116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123</v>
      </c>
      <c r="BM226" s="216" t="s">
        <v>355</v>
      </c>
    </row>
    <row r="227" s="2" customFormat="1">
      <c r="A227" s="39"/>
      <c r="B227" s="40"/>
      <c r="C227" s="41"/>
      <c r="D227" s="218" t="s">
        <v>125</v>
      </c>
      <c r="E227" s="41"/>
      <c r="F227" s="219" t="s">
        <v>354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125</v>
      </c>
      <c r="AU227" s="18" t="s">
        <v>82</v>
      </c>
    </row>
    <row r="228" s="13" customFormat="1">
      <c r="A228" s="13"/>
      <c r="B228" s="225"/>
      <c r="C228" s="226"/>
      <c r="D228" s="218" t="s">
        <v>129</v>
      </c>
      <c r="E228" s="227" t="s">
        <v>19</v>
      </c>
      <c r="F228" s="228" t="s">
        <v>356</v>
      </c>
      <c r="G228" s="226"/>
      <c r="H228" s="229">
        <v>480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129</v>
      </c>
      <c r="AU228" s="235" t="s">
        <v>82</v>
      </c>
      <c r="AV228" s="13" t="s">
        <v>82</v>
      </c>
      <c r="AW228" s="13" t="s">
        <v>33</v>
      </c>
      <c r="AX228" s="13" t="s">
        <v>80</v>
      </c>
      <c r="AY228" s="235" t="s">
        <v>116</v>
      </c>
    </row>
    <row r="229" s="2" customFormat="1" ht="16.5" customHeight="1">
      <c r="A229" s="39"/>
      <c r="B229" s="40"/>
      <c r="C229" s="247" t="s">
        <v>357</v>
      </c>
      <c r="D229" s="247" t="s">
        <v>215</v>
      </c>
      <c r="E229" s="248" t="s">
        <v>358</v>
      </c>
      <c r="F229" s="249" t="s">
        <v>359</v>
      </c>
      <c r="G229" s="250" t="s">
        <v>335</v>
      </c>
      <c r="H229" s="251">
        <v>480</v>
      </c>
      <c r="I229" s="252"/>
      <c r="J229" s="253">
        <f>ROUND(I229*H229,2)</f>
        <v>0</v>
      </c>
      <c r="K229" s="249" t="s">
        <v>256</v>
      </c>
      <c r="L229" s="254"/>
      <c r="M229" s="255" t="s">
        <v>19</v>
      </c>
      <c r="N229" s="256" t="s">
        <v>43</v>
      </c>
      <c r="O229" s="85"/>
      <c r="P229" s="214">
        <f>O229*H229</f>
        <v>0</v>
      </c>
      <c r="Q229" s="214">
        <v>0.0050000000000000001</v>
      </c>
      <c r="R229" s="214">
        <f>Q229*H229</f>
        <v>2.3999999999999999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173</v>
      </c>
      <c r="AT229" s="216" t="s">
        <v>215</v>
      </c>
      <c r="AU229" s="216" t="s">
        <v>82</v>
      </c>
      <c r="AY229" s="18" t="s">
        <v>116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123</v>
      </c>
      <c r="BM229" s="216" t="s">
        <v>360</v>
      </c>
    </row>
    <row r="230" s="2" customFormat="1">
      <c r="A230" s="39"/>
      <c r="B230" s="40"/>
      <c r="C230" s="41"/>
      <c r="D230" s="218" t="s">
        <v>125</v>
      </c>
      <c r="E230" s="41"/>
      <c r="F230" s="219" t="s">
        <v>359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125</v>
      </c>
      <c r="AU230" s="18" t="s">
        <v>82</v>
      </c>
    </row>
    <row r="231" s="13" customFormat="1">
      <c r="A231" s="13"/>
      <c r="B231" s="225"/>
      <c r="C231" s="226"/>
      <c r="D231" s="218" t="s">
        <v>129</v>
      </c>
      <c r="E231" s="227" t="s">
        <v>19</v>
      </c>
      <c r="F231" s="228" t="s">
        <v>356</v>
      </c>
      <c r="G231" s="226"/>
      <c r="H231" s="229">
        <v>480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129</v>
      </c>
      <c r="AU231" s="235" t="s">
        <v>82</v>
      </c>
      <c r="AV231" s="13" t="s">
        <v>82</v>
      </c>
      <c r="AW231" s="13" t="s">
        <v>33</v>
      </c>
      <c r="AX231" s="13" t="s">
        <v>80</v>
      </c>
      <c r="AY231" s="235" t="s">
        <v>116</v>
      </c>
    </row>
    <row r="232" s="2" customFormat="1" ht="16.5" customHeight="1">
      <c r="A232" s="39"/>
      <c r="B232" s="40"/>
      <c r="C232" s="247" t="s">
        <v>361</v>
      </c>
      <c r="D232" s="247" t="s">
        <v>215</v>
      </c>
      <c r="E232" s="248" t="s">
        <v>362</v>
      </c>
      <c r="F232" s="249" t="s">
        <v>363</v>
      </c>
      <c r="G232" s="250" t="s">
        <v>335</v>
      </c>
      <c r="H232" s="251">
        <v>480</v>
      </c>
      <c r="I232" s="252"/>
      <c r="J232" s="253">
        <f>ROUND(I232*H232,2)</f>
        <v>0</v>
      </c>
      <c r="K232" s="249" t="s">
        <v>256</v>
      </c>
      <c r="L232" s="254"/>
      <c r="M232" s="255" t="s">
        <v>19</v>
      </c>
      <c r="N232" s="256" t="s">
        <v>43</v>
      </c>
      <c r="O232" s="85"/>
      <c r="P232" s="214">
        <f>O232*H232</f>
        <v>0</v>
      </c>
      <c r="Q232" s="214">
        <v>0.0050000000000000001</v>
      </c>
      <c r="R232" s="214">
        <f>Q232*H232</f>
        <v>2.3999999999999999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173</v>
      </c>
      <c r="AT232" s="216" t="s">
        <v>215</v>
      </c>
      <c r="AU232" s="216" t="s">
        <v>82</v>
      </c>
      <c r="AY232" s="18" t="s">
        <v>116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123</v>
      </c>
      <c r="BM232" s="216" t="s">
        <v>364</v>
      </c>
    </row>
    <row r="233" s="2" customFormat="1">
      <c r="A233" s="39"/>
      <c r="B233" s="40"/>
      <c r="C233" s="41"/>
      <c r="D233" s="218" t="s">
        <v>125</v>
      </c>
      <c r="E233" s="41"/>
      <c r="F233" s="219" t="s">
        <v>363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125</v>
      </c>
      <c r="AU233" s="18" t="s">
        <v>82</v>
      </c>
    </row>
    <row r="234" s="13" customFormat="1">
      <c r="A234" s="13"/>
      <c r="B234" s="225"/>
      <c r="C234" s="226"/>
      <c r="D234" s="218" t="s">
        <v>129</v>
      </c>
      <c r="E234" s="227" t="s">
        <v>19</v>
      </c>
      <c r="F234" s="228" t="s">
        <v>356</v>
      </c>
      <c r="G234" s="226"/>
      <c r="H234" s="229">
        <v>480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129</v>
      </c>
      <c r="AU234" s="235" t="s">
        <v>82</v>
      </c>
      <c r="AV234" s="13" t="s">
        <v>82</v>
      </c>
      <c r="AW234" s="13" t="s">
        <v>33</v>
      </c>
      <c r="AX234" s="13" t="s">
        <v>80</v>
      </c>
      <c r="AY234" s="235" t="s">
        <v>116</v>
      </c>
    </row>
    <row r="235" s="2" customFormat="1" ht="16.5" customHeight="1">
      <c r="A235" s="39"/>
      <c r="B235" s="40"/>
      <c r="C235" s="247" t="s">
        <v>365</v>
      </c>
      <c r="D235" s="247" t="s">
        <v>215</v>
      </c>
      <c r="E235" s="248" t="s">
        <v>366</v>
      </c>
      <c r="F235" s="249" t="s">
        <v>367</v>
      </c>
      <c r="G235" s="250" t="s">
        <v>335</v>
      </c>
      <c r="H235" s="251">
        <v>480</v>
      </c>
      <c r="I235" s="252"/>
      <c r="J235" s="253">
        <f>ROUND(I235*H235,2)</f>
        <v>0</v>
      </c>
      <c r="K235" s="249" t="s">
        <v>256</v>
      </c>
      <c r="L235" s="254"/>
      <c r="M235" s="255" t="s">
        <v>19</v>
      </c>
      <c r="N235" s="256" t="s">
        <v>43</v>
      </c>
      <c r="O235" s="85"/>
      <c r="P235" s="214">
        <f>O235*H235</f>
        <v>0</v>
      </c>
      <c r="Q235" s="214">
        <v>0.0050000000000000001</v>
      </c>
      <c r="R235" s="214">
        <f>Q235*H235</f>
        <v>2.3999999999999999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173</v>
      </c>
      <c r="AT235" s="216" t="s">
        <v>215</v>
      </c>
      <c r="AU235" s="216" t="s">
        <v>82</v>
      </c>
      <c r="AY235" s="18" t="s">
        <v>116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123</v>
      </c>
      <c r="BM235" s="216" t="s">
        <v>368</v>
      </c>
    </row>
    <row r="236" s="2" customFormat="1">
      <c r="A236" s="39"/>
      <c r="B236" s="40"/>
      <c r="C236" s="41"/>
      <c r="D236" s="218" t="s">
        <v>125</v>
      </c>
      <c r="E236" s="41"/>
      <c r="F236" s="219" t="s">
        <v>367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125</v>
      </c>
      <c r="AU236" s="18" t="s">
        <v>82</v>
      </c>
    </row>
    <row r="237" s="13" customFormat="1">
      <c r="A237" s="13"/>
      <c r="B237" s="225"/>
      <c r="C237" s="226"/>
      <c r="D237" s="218" t="s">
        <v>129</v>
      </c>
      <c r="E237" s="227" t="s">
        <v>19</v>
      </c>
      <c r="F237" s="228" t="s">
        <v>356</v>
      </c>
      <c r="G237" s="226"/>
      <c r="H237" s="229">
        <v>480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129</v>
      </c>
      <c r="AU237" s="235" t="s">
        <v>82</v>
      </c>
      <c r="AV237" s="13" t="s">
        <v>82</v>
      </c>
      <c r="AW237" s="13" t="s">
        <v>33</v>
      </c>
      <c r="AX237" s="13" t="s">
        <v>80</v>
      </c>
      <c r="AY237" s="235" t="s">
        <v>116</v>
      </c>
    </row>
    <row r="238" s="2" customFormat="1" ht="33" customHeight="1">
      <c r="A238" s="39"/>
      <c r="B238" s="40"/>
      <c r="C238" s="205" t="s">
        <v>369</v>
      </c>
      <c r="D238" s="205" t="s">
        <v>118</v>
      </c>
      <c r="E238" s="206" t="s">
        <v>370</v>
      </c>
      <c r="F238" s="207" t="s">
        <v>371</v>
      </c>
      <c r="G238" s="208" t="s">
        <v>121</v>
      </c>
      <c r="H238" s="209">
        <v>3090</v>
      </c>
      <c r="I238" s="210"/>
      <c r="J238" s="211">
        <f>ROUND(I238*H238,2)</f>
        <v>0</v>
      </c>
      <c r="K238" s="207" t="s">
        <v>122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123</v>
      </c>
      <c r="AT238" s="216" t="s">
        <v>118</v>
      </c>
      <c r="AU238" s="216" t="s">
        <v>82</v>
      </c>
      <c r="AY238" s="18" t="s">
        <v>116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123</v>
      </c>
      <c r="BM238" s="216" t="s">
        <v>372</v>
      </c>
    </row>
    <row r="239" s="2" customFormat="1">
      <c r="A239" s="39"/>
      <c r="B239" s="40"/>
      <c r="C239" s="41"/>
      <c r="D239" s="218" t="s">
        <v>125</v>
      </c>
      <c r="E239" s="41"/>
      <c r="F239" s="219" t="s">
        <v>373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125</v>
      </c>
      <c r="AU239" s="18" t="s">
        <v>82</v>
      </c>
    </row>
    <row r="240" s="2" customFormat="1">
      <c r="A240" s="39"/>
      <c r="B240" s="40"/>
      <c r="C240" s="41"/>
      <c r="D240" s="223" t="s">
        <v>127</v>
      </c>
      <c r="E240" s="41"/>
      <c r="F240" s="224" t="s">
        <v>374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127</v>
      </c>
      <c r="AU240" s="18" t="s">
        <v>82</v>
      </c>
    </row>
    <row r="241" s="13" customFormat="1">
      <c r="A241" s="13"/>
      <c r="B241" s="225"/>
      <c r="C241" s="226"/>
      <c r="D241" s="218" t="s">
        <v>129</v>
      </c>
      <c r="E241" s="227" t="s">
        <v>19</v>
      </c>
      <c r="F241" s="228" t="s">
        <v>283</v>
      </c>
      <c r="G241" s="226"/>
      <c r="H241" s="229">
        <v>3090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129</v>
      </c>
      <c r="AU241" s="235" t="s">
        <v>82</v>
      </c>
      <c r="AV241" s="13" t="s">
        <v>82</v>
      </c>
      <c r="AW241" s="13" t="s">
        <v>33</v>
      </c>
      <c r="AX241" s="13" t="s">
        <v>80</v>
      </c>
      <c r="AY241" s="235" t="s">
        <v>116</v>
      </c>
    </row>
    <row r="242" s="2" customFormat="1" ht="24.15" customHeight="1">
      <c r="A242" s="39"/>
      <c r="B242" s="40"/>
      <c r="C242" s="205" t="s">
        <v>375</v>
      </c>
      <c r="D242" s="205" t="s">
        <v>118</v>
      </c>
      <c r="E242" s="206" t="s">
        <v>376</v>
      </c>
      <c r="F242" s="207" t="s">
        <v>377</v>
      </c>
      <c r="G242" s="208" t="s">
        <v>121</v>
      </c>
      <c r="H242" s="209">
        <v>480</v>
      </c>
      <c r="I242" s="210"/>
      <c r="J242" s="211">
        <f>ROUND(I242*H242,2)</f>
        <v>0</v>
      </c>
      <c r="K242" s="207" t="s">
        <v>122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123</v>
      </c>
      <c r="AT242" s="216" t="s">
        <v>118</v>
      </c>
      <c r="AU242" s="216" t="s">
        <v>82</v>
      </c>
      <c r="AY242" s="18" t="s">
        <v>116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123</v>
      </c>
      <c r="BM242" s="216" t="s">
        <v>378</v>
      </c>
    </row>
    <row r="243" s="2" customFormat="1">
      <c r="A243" s="39"/>
      <c r="B243" s="40"/>
      <c r="C243" s="41"/>
      <c r="D243" s="218" t="s">
        <v>125</v>
      </c>
      <c r="E243" s="41"/>
      <c r="F243" s="219" t="s">
        <v>379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125</v>
      </c>
      <c r="AU243" s="18" t="s">
        <v>82</v>
      </c>
    </row>
    <row r="244" s="2" customFormat="1">
      <c r="A244" s="39"/>
      <c r="B244" s="40"/>
      <c r="C244" s="41"/>
      <c r="D244" s="223" t="s">
        <v>127</v>
      </c>
      <c r="E244" s="41"/>
      <c r="F244" s="224" t="s">
        <v>380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127</v>
      </c>
      <c r="AU244" s="18" t="s">
        <v>82</v>
      </c>
    </row>
    <row r="245" s="13" customFormat="1">
      <c r="A245" s="13"/>
      <c r="B245" s="225"/>
      <c r="C245" s="226"/>
      <c r="D245" s="218" t="s">
        <v>129</v>
      </c>
      <c r="E245" s="227" t="s">
        <v>19</v>
      </c>
      <c r="F245" s="228" t="s">
        <v>381</v>
      </c>
      <c r="G245" s="226"/>
      <c r="H245" s="229">
        <v>480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129</v>
      </c>
      <c r="AU245" s="235" t="s">
        <v>82</v>
      </c>
      <c r="AV245" s="13" t="s">
        <v>82</v>
      </c>
      <c r="AW245" s="13" t="s">
        <v>33</v>
      </c>
      <c r="AX245" s="13" t="s">
        <v>80</v>
      </c>
      <c r="AY245" s="235" t="s">
        <v>116</v>
      </c>
    </row>
    <row r="246" s="2" customFormat="1" ht="16.5" customHeight="1">
      <c r="A246" s="39"/>
      <c r="B246" s="40"/>
      <c r="C246" s="247" t="s">
        <v>382</v>
      </c>
      <c r="D246" s="247" t="s">
        <v>215</v>
      </c>
      <c r="E246" s="248" t="s">
        <v>383</v>
      </c>
      <c r="F246" s="249" t="s">
        <v>384</v>
      </c>
      <c r="G246" s="250" t="s">
        <v>133</v>
      </c>
      <c r="H246" s="251">
        <v>96</v>
      </c>
      <c r="I246" s="252"/>
      <c r="J246" s="253">
        <f>ROUND(I246*H246,2)</f>
        <v>0</v>
      </c>
      <c r="K246" s="249" t="s">
        <v>122</v>
      </c>
      <c r="L246" s="254"/>
      <c r="M246" s="255" t="s">
        <v>19</v>
      </c>
      <c r="N246" s="256" t="s">
        <v>43</v>
      </c>
      <c r="O246" s="85"/>
      <c r="P246" s="214">
        <f>O246*H246</f>
        <v>0</v>
      </c>
      <c r="Q246" s="214">
        <v>0.20000000000000001</v>
      </c>
      <c r="R246" s="214">
        <f>Q246*H246</f>
        <v>19.200000000000003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173</v>
      </c>
      <c r="AT246" s="216" t="s">
        <v>215</v>
      </c>
      <c r="AU246" s="216" t="s">
        <v>82</v>
      </c>
      <c r="AY246" s="18" t="s">
        <v>116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123</v>
      </c>
      <c r="BM246" s="216" t="s">
        <v>385</v>
      </c>
    </row>
    <row r="247" s="2" customFormat="1">
      <c r="A247" s="39"/>
      <c r="B247" s="40"/>
      <c r="C247" s="41"/>
      <c r="D247" s="218" t="s">
        <v>125</v>
      </c>
      <c r="E247" s="41"/>
      <c r="F247" s="219" t="s">
        <v>384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125</v>
      </c>
      <c r="AU247" s="18" t="s">
        <v>82</v>
      </c>
    </row>
    <row r="248" s="13" customFormat="1">
      <c r="A248" s="13"/>
      <c r="B248" s="225"/>
      <c r="C248" s="226"/>
      <c r="D248" s="218" t="s">
        <v>129</v>
      </c>
      <c r="E248" s="227" t="s">
        <v>19</v>
      </c>
      <c r="F248" s="228" t="s">
        <v>386</v>
      </c>
      <c r="G248" s="226"/>
      <c r="H248" s="229">
        <v>96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129</v>
      </c>
      <c r="AU248" s="235" t="s">
        <v>82</v>
      </c>
      <c r="AV248" s="13" t="s">
        <v>82</v>
      </c>
      <c r="AW248" s="13" t="s">
        <v>33</v>
      </c>
      <c r="AX248" s="13" t="s">
        <v>80</v>
      </c>
      <c r="AY248" s="235" t="s">
        <v>116</v>
      </c>
    </row>
    <row r="249" s="12" customFormat="1" ht="22.8" customHeight="1">
      <c r="A249" s="12"/>
      <c r="B249" s="189"/>
      <c r="C249" s="190"/>
      <c r="D249" s="191" t="s">
        <v>71</v>
      </c>
      <c r="E249" s="203" t="s">
        <v>123</v>
      </c>
      <c r="F249" s="203" t="s">
        <v>387</v>
      </c>
      <c r="G249" s="190"/>
      <c r="H249" s="190"/>
      <c r="I249" s="193"/>
      <c r="J249" s="204">
        <f>BK249</f>
        <v>0</v>
      </c>
      <c r="K249" s="190"/>
      <c r="L249" s="195"/>
      <c r="M249" s="196"/>
      <c r="N249" s="197"/>
      <c r="O249" s="197"/>
      <c r="P249" s="198">
        <f>SUM(P250:P293)</f>
        <v>0</v>
      </c>
      <c r="Q249" s="197"/>
      <c r="R249" s="198">
        <f>SUM(R250:R293)</f>
        <v>73.821480000000008</v>
      </c>
      <c r="S249" s="197"/>
      <c r="T249" s="199">
        <f>SUM(T250:T293)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0" t="s">
        <v>80</v>
      </c>
      <c r="AT249" s="201" t="s">
        <v>71</v>
      </c>
      <c r="AU249" s="201" t="s">
        <v>80</v>
      </c>
      <c r="AY249" s="200" t="s">
        <v>116</v>
      </c>
      <c r="BK249" s="202">
        <f>SUM(BK250:BK293)</f>
        <v>0</v>
      </c>
    </row>
    <row r="250" s="2" customFormat="1" ht="33" customHeight="1">
      <c r="A250" s="39"/>
      <c r="B250" s="40"/>
      <c r="C250" s="205" t="s">
        <v>388</v>
      </c>
      <c r="D250" s="205" t="s">
        <v>118</v>
      </c>
      <c r="E250" s="206" t="s">
        <v>389</v>
      </c>
      <c r="F250" s="207" t="s">
        <v>390</v>
      </c>
      <c r="G250" s="208" t="s">
        <v>121</v>
      </c>
      <c r="H250" s="209">
        <v>50</v>
      </c>
      <c r="I250" s="210"/>
      <c r="J250" s="211">
        <f>ROUND(I250*H250,2)</f>
        <v>0</v>
      </c>
      <c r="K250" s="207" t="s">
        <v>122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123</v>
      </c>
      <c r="AT250" s="216" t="s">
        <v>118</v>
      </c>
      <c r="AU250" s="216" t="s">
        <v>82</v>
      </c>
      <c r="AY250" s="18" t="s">
        <v>116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123</v>
      </c>
      <c r="BM250" s="216" t="s">
        <v>391</v>
      </c>
    </row>
    <row r="251" s="2" customFormat="1">
      <c r="A251" s="39"/>
      <c r="B251" s="40"/>
      <c r="C251" s="41"/>
      <c r="D251" s="218" t="s">
        <v>125</v>
      </c>
      <c r="E251" s="41"/>
      <c r="F251" s="219" t="s">
        <v>392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125</v>
      </c>
      <c r="AU251" s="18" t="s">
        <v>82</v>
      </c>
    </row>
    <row r="252" s="2" customFormat="1">
      <c r="A252" s="39"/>
      <c r="B252" s="40"/>
      <c r="C252" s="41"/>
      <c r="D252" s="223" t="s">
        <v>127</v>
      </c>
      <c r="E252" s="41"/>
      <c r="F252" s="224" t="s">
        <v>393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127</v>
      </c>
      <c r="AU252" s="18" t="s">
        <v>82</v>
      </c>
    </row>
    <row r="253" s="13" customFormat="1">
      <c r="A253" s="13"/>
      <c r="B253" s="225"/>
      <c r="C253" s="226"/>
      <c r="D253" s="218" t="s">
        <v>129</v>
      </c>
      <c r="E253" s="227" t="s">
        <v>19</v>
      </c>
      <c r="F253" s="228" t="s">
        <v>394</v>
      </c>
      <c r="G253" s="226"/>
      <c r="H253" s="229">
        <v>50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129</v>
      </c>
      <c r="AU253" s="235" t="s">
        <v>82</v>
      </c>
      <c r="AV253" s="13" t="s">
        <v>82</v>
      </c>
      <c r="AW253" s="13" t="s">
        <v>33</v>
      </c>
      <c r="AX253" s="13" t="s">
        <v>80</v>
      </c>
      <c r="AY253" s="235" t="s">
        <v>116</v>
      </c>
    </row>
    <row r="254" s="2" customFormat="1" ht="24.15" customHeight="1">
      <c r="A254" s="39"/>
      <c r="B254" s="40"/>
      <c r="C254" s="205" t="s">
        <v>395</v>
      </c>
      <c r="D254" s="205" t="s">
        <v>118</v>
      </c>
      <c r="E254" s="206" t="s">
        <v>396</v>
      </c>
      <c r="F254" s="207" t="s">
        <v>397</v>
      </c>
      <c r="G254" s="208" t="s">
        <v>121</v>
      </c>
      <c r="H254" s="209">
        <v>5.6100000000000003</v>
      </c>
      <c r="I254" s="210"/>
      <c r="J254" s="211">
        <f>ROUND(I254*H254,2)</f>
        <v>0</v>
      </c>
      <c r="K254" s="207" t="s">
        <v>122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123</v>
      </c>
      <c r="AT254" s="216" t="s">
        <v>118</v>
      </c>
      <c r="AU254" s="216" t="s">
        <v>82</v>
      </c>
      <c r="AY254" s="18" t="s">
        <v>116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123</v>
      </c>
      <c r="BM254" s="216" t="s">
        <v>398</v>
      </c>
    </row>
    <row r="255" s="2" customFormat="1">
      <c r="A255" s="39"/>
      <c r="B255" s="40"/>
      <c r="C255" s="41"/>
      <c r="D255" s="218" t="s">
        <v>125</v>
      </c>
      <c r="E255" s="41"/>
      <c r="F255" s="219" t="s">
        <v>399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125</v>
      </c>
      <c r="AU255" s="18" t="s">
        <v>82</v>
      </c>
    </row>
    <row r="256" s="2" customFormat="1">
      <c r="A256" s="39"/>
      <c r="B256" s="40"/>
      <c r="C256" s="41"/>
      <c r="D256" s="223" t="s">
        <v>127</v>
      </c>
      <c r="E256" s="41"/>
      <c r="F256" s="224" t="s">
        <v>400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127</v>
      </c>
      <c r="AU256" s="18" t="s">
        <v>82</v>
      </c>
    </row>
    <row r="257" s="13" customFormat="1">
      <c r="A257" s="13"/>
      <c r="B257" s="225"/>
      <c r="C257" s="226"/>
      <c r="D257" s="218" t="s">
        <v>129</v>
      </c>
      <c r="E257" s="227" t="s">
        <v>19</v>
      </c>
      <c r="F257" s="228" t="s">
        <v>401</v>
      </c>
      <c r="G257" s="226"/>
      <c r="H257" s="229">
        <v>5.6100000000000003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129</v>
      </c>
      <c r="AU257" s="235" t="s">
        <v>82</v>
      </c>
      <c r="AV257" s="13" t="s">
        <v>82</v>
      </c>
      <c r="AW257" s="13" t="s">
        <v>33</v>
      </c>
      <c r="AX257" s="13" t="s">
        <v>80</v>
      </c>
      <c r="AY257" s="235" t="s">
        <v>116</v>
      </c>
    </row>
    <row r="258" s="2" customFormat="1" ht="24.15" customHeight="1">
      <c r="A258" s="39"/>
      <c r="B258" s="40"/>
      <c r="C258" s="205" t="s">
        <v>402</v>
      </c>
      <c r="D258" s="205" t="s">
        <v>118</v>
      </c>
      <c r="E258" s="206" t="s">
        <v>403</v>
      </c>
      <c r="F258" s="207" t="s">
        <v>404</v>
      </c>
      <c r="G258" s="208" t="s">
        <v>121</v>
      </c>
      <c r="H258" s="209">
        <v>20.800000000000001</v>
      </c>
      <c r="I258" s="210"/>
      <c r="J258" s="211">
        <f>ROUND(I258*H258,2)</f>
        <v>0</v>
      </c>
      <c r="K258" s="207" t="s">
        <v>122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123</v>
      </c>
      <c r="AT258" s="216" t="s">
        <v>118</v>
      </c>
      <c r="AU258" s="216" t="s">
        <v>82</v>
      </c>
      <c r="AY258" s="18" t="s">
        <v>116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123</v>
      </c>
      <c r="BM258" s="216" t="s">
        <v>405</v>
      </c>
    </row>
    <row r="259" s="2" customFormat="1">
      <c r="A259" s="39"/>
      <c r="B259" s="40"/>
      <c r="C259" s="41"/>
      <c r="D259" s="218" t="s">
        <v>125</v>
      </c>
      <c r="E259" s="41"/>
      <c r="F259" s="219" t="s">
        <v>406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125</v>
      </c>
      <c r="AU259" s="18" t="s">
        <v>82</v>
      </c>
    </row>
    <row r="260" s="2" customFormat="1">
      <c r="A260" s="39"/>
      <c r="B260" s="40"/>
      <c r="C260" s="41"/>
      <c r="D260" s="223" t="s">
        <v>127</v>
      </c>
      <c r="E260" s="41"/>
      <c r="F260" s="224" t="s">
        <v>407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127</v>
      </c>
      <c r="AU260" s="18" t="s">
        <v>82</v>
      </c>
    </row>
    <row r="261" s="13" customFormat="1">
      <c r="A261" s="13"/>
      <c r="B261" s="225"/>
      <c r="C261" s="226"/>
      <c r="D261" s="218" t="s">
        <v>129</v>
      </c>
      <c r="E261" s="227" t="s">
        <v>19</v>
      </c>
      <c r="F261" s="228" t="s">
        <v>408</v>
      </c>
      <c r="G261" s="226"/>
      <c r="H261" s="229">
        <v>20.800000000000001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129</v>
      </c>
      <c r="AU261" s="235" t="s">
        <v>82</v>
      </c>
      <c r="AV261" s="13" t="s">
        <v>82</v>
      </c>
      <c r="AW261" s="13" t="s">
        <v>33</v>
      </c>
      <c r="AX261" s="13" t="s">
        <v>80</v>
      </c>
      <c r="AY261" s="235" t="s">
        <v>116</v>
      </c>
    </row>
    <row r="262" s="2" customFormat="1" ht="16.5" customHeight="1">
      <c r="A262" s="39"/>
      <c r="B262" s="40"/>
      <c r="C262" s="247" t="s">
        <v>409</v>
      </c>
      <c r="D262" s="247" t="s">
        <v>215</v>
      </c>
      <c r="E262" s="248" t="s">
        <v>410</v>
      </c>
      <c r="F262" s="249" t="s">
        <v>411</v>
      </c>
      <c r="G262" s="250" t="s">
        <v>218</v>
      </c>
      <c r="H262" s="251">
        <v>6.2999999999999998</v>
      </c>
      <c r="I262" s="252"/>
      <c r="J262" s="253">
        <f>ROUND(I262*H262,2)</f>
        <v>0</v>
      </c>
      <c r="K262" s="249" t="s">
        <v>122</v>
      </c>
      <c r="L262" s="254"/>
      <c r="M262" s="255" t="s">
        <v>19</v>
      </c>
      <c r="N262" s="256" t="s">
        <v>43</v>
      </c>
      <c r="O262" s="85"/>
      <c r="P262" s="214">
        <f>O262*H262</f>
        <v>0</v>
      </c>
      <c r="Q262" s="214">
        <v>1</v>
      </c>
      <c r="R262" s="214">
        <f>Q262*H262</f>
        <v>6.2999999999999998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173</v>
      </c>
      <c r="AT262" s="216" t="s">
        <v>215</v>
      </c>
      <c r="AU262" s="216" t="s">
        <v>82</v>
      </c>
      <c r="AY262" s="18" t="s">
        <v>116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123</v>
      </c>
      <c r="BM262" s="216" t="s">
        <v>412</v>
      </c>
    </row>
    <row r="263" s="2" customFormat="1">
      <c r="A263" s="39"/>
      <c r="B263" s="40"/>
      <c r="C263" s="41"/>
      <c r="D263" s="218" t="s">
        <v>125</v>
      </c>
      <c r="E263" s="41"/>
      <c r="F263" s="219" t="s">
        <v>411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125</v>
      </c>
      <c r="AU263" s="18" t="s">
        <v>82</v>
      </c>
    </row>
    <row r="264" s="13" customFormat="1">
      <c r="A264" s="13"/>
      <c r="B264" s="225"/>
      <c r="C264" s="226"/>
      <c r="D264" s="218" t="s">
        <v>129</v>
      </c>
      <c r="E264" s="227" t="s">
        <v>19</v>
      </c>
      <c r="F264" s="228" t="s">
        <v>413</v>
      </c>
      <c r="G264" s="226"/>
      <c r="H264" s="229">
        <v>6.2999999999999998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129</v>
      </c>
      <c r="AU264" s="235" t="s">
        <v>82</v>
      </c>
      <c r="AV264" s="13" t="s">
        <v>82</v>
      </c>
      <c r="AW264" s="13" t="s">
        <v>33</v>
      </c>
      <c r="AX264" s="13" t="s">
        <v>80</v>
      </c>
      <c r="AY264" s="235" t="s">
        <v>116</v>
      </c>
    </row>
    <row r="265" s="2" customFormat="1" ht="24.15" customHeight="1">
      <c r="A265" s="39"/>
      <c r="B265" s="40"/>
      <c r="C265" s="205" t="s">
        <v>414</v>
      </c>
      <c r="D265" s="205" t="s">
        <v>118</v>
      </c>
      <c r="E265" s="206" t="s">
        <v>415</v>
      </c>
      <c r="F265" s="207" t="s">
        <v>416</v>
      </c>
      <c r="G265" s="208" t="s">
        <v>121</v>
      </c>
      <c r="H265" s="209">
        <v>30</v>
      </c>
      <c r="I265" s="210"/>
      <c r="J265" s="211">
        <f>ROUND(I265*H265,2)</f>
        <v>0</v>
      </c>
      <c r="K265" s="207" t="s">
        <v>122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123</v>
      </c>
      <c r="AT265" s="216" t="s">
        <v>118</v>
      </c>
      <c r="AU265" s="216" t="s">
        <v>82</v>
      </c>
      <c r="AY265" s="18" t="s">
        <v>116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123</v>
      </c>
      <c r="BM265" s="216" t="s">
        <v>417</v>
      </c>
    </row>
    <row r="266" s="2" customFormat="1">
      <c r="A266" s="39"/>
      <c r="B266" s="40"/>
      <c r="C266" s="41"/>
      <c r="D266" s="218" t="s">
        <v>125</v>
      </c>
      <c r="E266" s="41"/>
      <c r="F266" s="219" t="s">
        <v>418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125</v>
      </c>
      <c r="AU266" s="18" t="s">
        <v>82</v>
      </c>
    </row>
    <row r="267" s="2" customFormat="1">
      <c r="A267" s="39"/>
      <c r="B267" s="40"/>
      <c r="C267" s="41"/>
      <c r="D267" s="223" t="s">
        <v>127</v>
      </c>
      <c r="E267" s="41"/>
      <c r="F267" s="224" t="s">
        <v>419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127</v>
      </c>
      <c r="AU267" s="18" t="s">
        <v>82</v>
      </c>
    </row>
    <row r="268" s="13" customFormat="1">
      <c r="A268" s="13"/>
      <c r="B268" s="225"/>
      <c r="C268" s="226"/>
      <c r="D268" s="218" t="s">
        <v>129</v>
      </c>
      <c r="E268" s="227" t="s">
        <v>19</v>
      </c>
      <c r="F268" s="228" t="s">
        <v>420</v>
      </c>
      <c r="G268" s="226"/>
      <c r="H268" s="229">
        <v>30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129</v>
      </c>
      <c r="AU268" s="235" t="s">
        <v>82</v>
      </c>
      <c r="AV268" s="13" t="s">
        <v>82</v>
      </c>
      <c r="AW268" s="13" t="s">
        <v>33</v>
      </c>
      <c r="AX268" s="13" t="s">
        <v>80</v>
      </c>
      <c r="AY268" s="235" t="s">
        <v>116</v>
      </c>
    </row>
    <row r="269" s="2" customFormat="1" ht="16.5" customHeight="1">
      <c r="A269" s="39"/>
      <c r="B269" s="40"/>
      <c r="C269" s="247" t="s">
        <v>421</v>
      </c>
      <c r="D269" s="247" t="s">
        <v>215</v>
      </c>
      <c r="E269" s="248" t="s">
        <v>422</v>
      </c>
      <c r="F269" s="249" t="s">
        <v>423</v>
      </c>
      <c r="G269" s="250" t="s">
        <v>218</v>
      </c>
      <c r="H269" s="251">
        <v>7.5</v>
      </c>
      <c r="I269" s="252"/>
      <c r="J269" s="253">
        <f>ROUND(I269*H269,2)</f>
        <v>0</v>
      </c>
      <c r="K269" s="249" t="s">
        <v>122</v>
      </c>
      <c r="L269" s="254"/>
      <c r="M269" s="255" t="s">
        <v>19</v>
      </c>
      <c r="N269" s="256" t="s">
        <v>43</v>
      </c>
      <c r="O269" s="85"/>
      <c r="P269" s="214">
        <f>O269*H269</f>
        <v>0</v>
      </c>
      <c r="Q269" s="214">
        <v>1</v>
      </c>
      <c r="R269" s="214">
        <f>Q269*H269</f>
        <v>7.5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173</v>
      </c>
      <c r="AT269" s="216" t="s">
        <v>215</v>
      </c>
      <c r="AU269" s="216" t="s">
        <v>82</v>
      </c>
      <c r="AY269" s="18" t="s">
        <v>116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123</v>
      </c>
      <c r="BM269" s="216" t="s">
        <v>424</v>
      </c>
    </row>
    <row r="270" s="2" customFormat="1">
      <c r="A270" s="39"/>
      <c r="B270" s="40"/>
      <c r="C270" s="41"/>
      <c r="D270" s="218" t="s">
        <v>125</v>
      </c>
      <c r="E270" s="41"/>
      <c r="F270" s="219" t="s">
        <v>423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125</v>
      </c>
      <c r="AU270" s="18" t="s">
        <v>82</v>
      </c>
    </row>
    <row r="271" s="13" customFormat="1">
      <c r="A271" s="13"/>
      <c r="B271" s="225"/>
      <c r="C271" s="226"/>
      <c r="D271" s="218" t="s">
        <v>129</v>
      </c>
      <c r="E271" s="227" t="s">
        <v>19</v>
      </c>
      <c r="F271" s="228" t="s">
        <v>425</v>
      </c>
      <c r="G271" s="226"/>
      <c r="H271" s="229">
        <v>7.5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129</v>
      </c>
      <c r="AU271" s="235" t="s">
        <v>82</v>
      </c>
      <c r="AV271" s="13" t="s">
        <v>82</v>
      </c>
      <c r="AW271" s="13" t="s">
        <v>33</v>
      </c>
      <c r="AX271" s="13" t="s">
        <v>80</v>
      </c>
      <c r="AY271" s="235" t="s">
        <v>116</v>
      </c>
    </row>
    <row r="272" s="2" customFormat="1" ht="21.75" customHeight="1">
      <c r="A272" s="39"/>
      <c r="B272" s="40"/>
      <c r="C272" s="205" t="s">
        <v>426</v>
      </c>
      <c r="D272" s="205" t="s">
        <v>118</v>
      </c>
      <c r="E272" s="206" t="s">
        <v>427</v>
      </c>
      <c r="F272" s="207" t="s">
        <v>428</v>
      </c>
      <c r="G272" s="208" t="s">
        <v>133</v>
      </c>
      <c r="H272" s="209">
        <v>1.6000000000000001</v>
      </c>
      <c r="I272" s="210"/>
      <c r="J272" s="211">
        <f>ROUND(I272*H272,2)</f>
        <v>0</v>
      </c>
      <c r="K272" s="207" t="s">
        <v>122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123</v>
      </c>
      <c r="AT272" s="216" t="s">
        <v>118</v>
      </c>
      <c r="AU272" s="216" t="s">
        <v>82</v>
      </c>
      <c r="AY272" s="18" t="s">
        <v>116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123</v>
      </c>
      <c r="BM272" s="216" t="s">
        <v>429</v>
      </c>
    </row>
    <row r="273" s="2" customFormat="1">
      <c r="A273" s="39"/>
      <c r="B273" s="40"/>
      <c r="C273" s="41"/>
      <c r="D273" s="218" t="s">
        <v>125</v>
      </c>
      <c r="E273" s="41"/>
      <c r="F273" s="219" t="s">
        <v>430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125</v>
      </c>
      <c r="AU273" s="18" t="s">
        <v>82</v>
      </c>
    </row>
    <row r="274" s="2" customFormat="1">
      <c r="A274" s="39"/>
      <c r="B274" s="40"/>
      <c r="C274" s="41"/>
      <c r="D274" s="223" t="s">
        <v>127</v>
      </c>
      <c r="E274" s="41"/>
      <c r="F274" s="224" t="s">
        <v>431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127</v>
      </c>
      <c r="AU274" s="18" t="s">
        <v>82</v>
      </c>
    </row>
    <row r="275" s="13" customFormat="1">
      <c r="A275" s="13"/>
      <c r="B275" s="225"/>
      <c r="C275" s="226"/>
      <c r="D275" s="218" t="s">
        <v>129</v>
      </c>
      <c r="E275" s="227" t="s">
        <v>19</v>
      </c>
      <c r="F275" s="228" t="s">
        <v>432</v>
      </c>
      <c r="G275" s="226"/>
      <c r="H275" s="229">
        <v>1.6000000000000001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129</v>
      </c>
      <c r="AU275" s="235" t="s">
        <v>82</v>
      </c>
      <c r="AV275" s="13" t="s">
        <v>82</v>
      </c>
      <c r="AW275" s="13" t="s">
        <v>33</v>
      </c>
      <c r="AX275" s="13" t="s">
        <v>80</v>
      </c>
      <c r="AY275" s="235" t="s">
        <v>116</v>
      </c>
    </row>
    <row r="276" s="2" customFormat="1" ht="24.15" customHeight="1">
      <c r="A276" s="39"/>
      <c r="B276" s="40"/>
      <c r="C276" s="205" t="s">
        <v>433</v>
      </c>
      <c r="D276" s="205" t="s">
        <v>118</v>
      </c>
      <c r="E276" s="206" t="s">
        <v>434</v>
      </c>
      <c r="F276" s="207" t="s">
        <v>435</v>
      </c>
      <c r="G276" s="208" t="s">
        <v>133</v>
      </c>
      <c r="H276" s="209">
        <v>1.6000000000000001</v>
      </c>
      <c r="I276" s="210"/>
      <c r="J276" s="211">
        <f>ROUND(I276*H276,2)</f>
        <v>0</v>
      </c>
      <c r="K276" s="207" t="s">
        <v>122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123</v>
      </c>
      <c r="AT276" s="216" t="s">
        <v>118</v>
      </c>
      <c r="AU276" s="216" t="s">
        <v>82</v>
      </c>
      <c r="AY276" s="18" t="s">
        <v>116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123</v>
      </c>
      <c r="BM276" s="216" t="s">
        <v>436</v>
      </c>
    </row>
    <row r="277" s="2" customFormat="1">
      <c r="A277" s="39"/>
      <c r="B277" s="40"/>
      <c r="C277" s="41"/>
      <c r="D277" s="218" t="s">
        <v>125</v>
      </c>
      <c r="E277" s="41"/>
      <c r="F277" s="219" t="s">
        <v>437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125</v>
      </c>
      <c r="AU277" s="18" t="s">
        <v>82</v>
      </c>
    </row>
    <row r="278" s="2" customFormat="1">
      <c r="A278" s="39"/>
      <c r="B278" s="40"/>
      <c r="C278" s="41"/>
      <c r="D278" s="223" t="s">
        <v>127</v>
      </c>
      <c r="E278" s="41"/>
      <c r="F278" s="224" t="s">
        <v>438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127</v>
      </c>
      <c r="AU278" s="18" t="s">
        <v>82</v>
      </c>
    </row>
    <row r="279" s="13" customFormat="1">
      <c r="A279" s="13"/>
      <c r="B279" s="225"/>
      <c r="C279" s="226"/>
      <c r="D279" s="218" t="s">
        <v>129</v>
      </c>
      <c r="E279" s="227" t="s">
        <v>19</v>
      </c>
      <c r="F279" s="228" t="s">
        <v>432</v>
      </c>
      <c r="G279" s="226"/>
      <c r="H279" s="229">
        <v>1.6000000000000001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129</v>
      </c>
      <c r="AU279" s="235" t="s">
        <v>82</v>
      </c>
      <c r="AV279" s="13" t="s">
        <v>82</v>
      </c>
      <c r="AW279" s="13" t="s">
        <v>33</v>
      </c>
      <c r="AX279" s="13" t="s">
        <v>80</v>
      </c>
      <c r="AY279" s="235" t="s">
        <v>116</v>
      </c>
    </row>
    <row r="280" s="2" customFormat="1" ht="24.15" customHeight="1">
      <c r="A280" s="39"/>
      <c r="B280" s="40"/>
      <c r="C280" s="205" t="s">
        <v>439</v>
      </c>
      <c r="D280" s="205" t="s">
        <v>118</v>
      </c>
      <c r="E280" s="206" t="s">
        <v>440</v>
      </c>
      <c r="F280" s="207" t="s">
        <v>441</v>
      </c>
      <c r="G280" s="208" t="s">
        <v>133</v>
      </c>
      <c r="H280" s="209">
        <v>12</v>
      </c>
      <c r="I280" s="210"/>
      <c r="J280" s="211">
        <f>ROUND(I280*H280,2)</f>
        <v>0</v>
      </c>
      <c r="K280" s="207" t="s">
        <v>122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2.21</v>
      </c>
      <c r="R280" s="214">
        <f>Q280*H280</f>
        <v>26.52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123</v>
      </c>
      <c r="AT280" s="216" t="s">
        <v>118</v>
      </c>
      <c r="AU280" s="216" t="s">
        <v>82</v>
      </c>
      <c r="AY280" s="18" t="s">
        <v>116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123</v>
      </c>
      <c r="BM280" s="216" t="s">
        <v>442</v>
      </c>
    </row>
    <row r="281" s="2" customFormat="1">
      <c r="A281" s="39"/>
      <c r="B281" s="40"/>
      <c r="C281" s="41"/>
      <c r="D281" s="218" t="s">
        <v>125</v>
      </c>
      <c r="E281" s="41"/>
      <c r="F281" s="219" t="s">
        <v>443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125</v>
      </c>
      <c r="AU281" s="18" t="s">
        <v>82</v>
      </c>
    </row>
    <row r="282" s="2" customFormat="1">
      <c r="A282" s="39"/>
      <c r="B282" s="40"/>
      <c r="C282" s="41"/>
      <c r="D282" s="223" t="s">
        <v>127</v>
      </c>
      <c r="E282" s="41"/>
      <c r="F282" s="224" t="s">
        <v>444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127</v>
      </c>
      <c r="AU282" s="18" t="s">
        <v>82</v>
      </c>
    </row>
    <row r="283" s="13" customFormat="1">
      <c r="A283" s="13"/>
      <c r="B283" s="225"/>
      <c r="C283" s="226"/>
      <c r="D283" s="218" t="s">
        <v>129</v>
      </c>
      <c r="E283" s="227" t="s">
        <v>19</v>
      </c>
      <c r="F283" s="228" t="s">
        <v>445</v>
      </c>
      <c r="G283" s="226"/>
      <c r="H283" s="229">
        <v>12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129</v>
      </c>
      <c r="AU283" s="235" t="s">
        <v>82</v>
      </c>
      <c r="AV283" s="13" t="s">
        <v>82</v>
      </c>
      <c r="AW283" s="13" t="s">
        <v>33</v>
      </c>
      <c r="AX283" s="13" t="s">
        <v>80</v>
      </c>
      <c r="AY283" s="235" t="s">
        <v>116</v>
      </c>
    </row>
    <row r="284" s="2" customFormat="1" ht="49.05" customHeight="1">
      <c r="A284" s="39"/>
      <c r="B284" s="40"/>
      <c r="C284" s="205" t="s">
        <v>446</v>
      </c>
      <c r="D284" s="205" t="s">
        <v>118</v>
      </c>
      <c r="E284" s="206" t="s">
        <v>447</v>
      </c>
      <c r="F284" s="207" t="s">
        <v>448</v>
      </c>
      <c r="G284" s="208" t="s">
        <v>133</v>
      </c>
      <c r="H284" s="209">
        <v>15</v>
      </c>
      <c r="I284" s="210"/>
      <c r="J284" s="211">
        <f>ROUND(I284*H284,2)</f>
        <v>0</v>
      </c>
      <c r="K284" s="207" t="s">
        <v>256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2.21</v>
      </c>
      <c r="R284" s="214">
        <f>Q284*H284</f>
        <v>33.149999999999999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123</v>
      </c>
      <c r="AT284" s="216" t="s">
        <v>118</v>
      </c>
      <c r="AU284" s="216" t="s">
        <v>82</v>
      </c>
      <c r="AY284" s="18" t="s">
        <v>116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123</v>
      </c>
      <c r="BM284" s="216" t="s">
        <v>449</v>
      </c>
    </row>
    <row r="285" s="2" customFormat="1">
      <c r="A285" s="39"/>
      <c r="B285" s="40"/>
      <c r="C285" s="41"/>
      <c r="D285" s="218" t="s">
        <v>125</v>
      </c>
      <c r="E285" s="41"/>
      <c r="F285" s="219" t="s">
        <v>450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125</v>
      </c>
      <c r="AU285" s="18" t="s">
        <v>82</v>
      </c>
    </row>
    <row r="286" s="13" customFormat="1">
      <c r="A286" s="13"/>
      <c r="B286" s="225"/>
      <c r="C286" s="226"/>
      <c r="D286" s="218" t="s">
        <v>129</v>
      </c>
      <c r="E286" s="227" t="s">
        <v>19</v>
      </c>
      <c r="F286" s="228" t="s">
        <v>451</v>
      </c>
      <c r="G286" s="226"/>
      <c r="H286" s="229">
        <v>15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129</v>
      </c>
      <c r="AU286" s="235" t="s">
        <v>82</v>
      </c>
      <c r="AV286" s="13" t="s">
        <v>82</v>
      </c>
      <c r="AW286" s="13" t="s">
        <v>33</v>
      </c>
      <c r="AX286" s="13" t="s">
        <v>80</v>
      </c>
      <c r="AY286" s="235" t="s">
        <v>116</v>
      </c>
    </row>
    <row r="287" s="2" customFormat="1" ht="33" customHeight="1">
      <c r="A287" s="39"/>
      <c r="B287" s="40"/>
      <c r="C287" s="205" t="s">
        <v>452</v>
      </c>
      <c r="D287" s="205" t="s">
        <v>118</v>
      </c>
      <c r="E287" s="206" t="s">
        <v>453</v>
      </c>
      <c r="F287" s="207" t="s">
        <v>454</v>
      </c>
      <c r="G287" s="208" t="s">
        <v>335</v>
      </c>
      <c r="H287" s="209">
        <v>87</v>
      </c>
      <c r="I287" s="210"/>
      <c r="J287" s="211">
        <f>ROUND(I287*H287,2)</f>
        <v>0</v>
      </c>
      <c r="K287" s="207" t="s">
        <v>122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0.0040400000000000002</v>
      </c>
      <c r="R287" s="214">
        <f>Q287*H287</f>
        <v>0.35148000000000001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123</v>
      </c>
      <c r="AT287" s="216" t="s">
        <v>118</v>
      </c>
      <c r="AU287" s="216" t="s">
        <v>82</v>
      </c>
      <c r="AY287" s="18" t="s">
        <v>116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123</v>
      </c>
      <c r="BM287" s="216" t="s">
        <v>455</v>
      </c>
    </row>
    <row r="288" s="2" customFormat="1">
      <c r="A288" s="39"/>
      <c r="B288" s="40"/>
      <c r="C288" s="41"/>
      <c r="D288" s="218" t="s">
        <v>125</v>
      </c>
      <c r="E288" s="41"/>
      <c r="F288" s="219" t="s">
        <v>456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125</v>
      </c>
      <c r="AU288" s="18" t="s">
        <v>82</v>
      </c>
    </row>
    <row r="289" s="2" customFormat="1">
      <c r="A289" s="39"/>
      <c r="B289" s="40"/>
      <c r="C289" s="41"/>
      <c r="D289" s="223" t="s">
        <v>127</v>
      </c>
      <c r="E289" s="41"/>
      <c r="F289" s="224" t="s">
        <v>457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127</v>
      </c>
      <c r="AU289" s="18" t="s">
        <v>82</v>
      </c>
    </row>
    <row r="290" s="13" customFormat="1">
      <c r="A290" s="13"/>
      <c r="B290" s="225"/>
      <c r="C290" s="226"/>
      <c r="D290" s="218" t="s">
        <v>129</v>
      </c>
      <c r="E290" s="227" t="s">
        <v>19</v>
      </c>
      <c r="F290" s="228" t="s">
        <v>458</v>
      </c>
      <c r="G290" s="226"/>
      <c r="H290" s="229">
        <v>87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129</v>
      </c>
      <c r="AU290" s="235" t="s">
        <v>82</v>
      </c>
      <c r="AV290" s="13" t="s">
        <v>82</v>
      </c>
      <c r="AW290" s="13" t="s">
        <v>33</v>
      </c>
      <c r="AX290" s="13" t="s">
        <v>80</v>
      </c>
      <c r="AY290" s="235" t="s">
        <v>116</v>
      </c>
    </row>
    <row r="291" s="2" customFormat="1" ht="16.5" customHeight="1">
      <c r="A291" s="39"/>
      <c r="B291" s="40"/>
      <c r="C291" s="247" t="s">
        <v>459</v>
      </c>
      <c r="D291" s="247" t="s">
        <v>215</v>
      </c>
      <c r="E291" s="248" t="s">
        <v>460</v>
      </c>
      <c r="F291" s="249" t="s">
        <v>461</v>
      </c>
      <c r="G291" s="250" t="s">
        <v>462</v>
      </c>
      <c r="H291" s="251">
        <v>87.870000000000005</v>
      </c>
      <c r="I291" s="252"/>
      <c r="J291" s="253">
        <f>ROUND(I291*H291,2)</f>
        <v>0</v>
      </c>
      <c r="K291" s="249" t="s">
        <v>256</v>
      </c>
      <c r="L291" s="254"/>
      <c r="M291" s="255" t="s">
        <v>19</v>
      </c>
      <c r="N291" s="256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173</v>
      </c>
      <c r="AT291" s="216" t="s">
        <v>215</v>
      </c>
      <c r="AU291" s="216" t="s">
        <v>82</v>
      </c>
      <c r="AY291" s="18" t="s">
        <v>116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123</v>
      </c>
      <c r="BM291" s="216" t="s">
        <v>463</v>
      </c>
    </row>
    <row r="292" s="2" customFormat="1">
      <c r="A292" s="39"/>
      <c r="B292" s="40"/>
      <c r="C292" s="41"/>
      <c r="D292" s="218" t="s">
        <v>125</v>
      </c>
      <c r="E292" s="41"/>
      <c r="F292" s="219" t="s">
        <v>461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125</v>
      </c>
      <c r="AU292" s="18" t="s">
        <v>82</v>
      </c>
    </row>
    <row r="293" s="13" customFormat="1">
      <c r="A293" s="13"/>
      <c r="B293" s="225"/>
      <c r="C293" s="226"/>
      <c r="D293" s="218" t="s">
        <v>129</v>
      </c>
      <c r="E293" s="227" t="s">
        <v>19</v>
      </c>
      <c r="F293" s="228" t="s">
        <v>464</v>
      </c>
      <c r="G293" s="226"/>
      <c r="H293" s="229">
        <v>87.870000000000005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129</v>
      </c>
      <c r="AU293" s="235" t="s">
        <v>82</v>
      </c>
      <c r="AV293" s="13" t="s">
        <v>82</v>
      </c>
      <c r="AW293" s="13" t="s">
        <v>33</v>
      </c>
      <c r="AX293" s="13" t="s">
        <v>80</v>
      </c>
      <c r="AY293" s="235" t="s">
        <v>116</v>
      </c>
    </row>
    <row r="294" s="12" customFormat="1" ht="22.8" customHeight="1">
      <c r="A294" s="12"/>
      <c r="B294" s="189"/>
      <c r="C294" s="190"/>
      <c r="D294" s="191" t="s">
        <v>71</v>
      </c>
      <c r="E294" s="203" t="s">
        <v>150</v>
      </c>
      <c r="F294" s="203" t="s">
        <v>465</v>
      </c>
      <c r="G294" s="190"/>
      <c r="H294" s="190"/>
      <c r="I294" s="193"/>
      <c r="J294" s="204">
        <f>BK294</f>
        <v>0</v>
      </c>
      <c r="K294" s="190"/>
      <c r="L294" s="195"/>
      <c r="M294" s="196"/>
      <c r="N294" s="197"/>
      <c r="O294" s="197"/>
      <c r="P294" s="198">
        <f>SUM(P295:P303)</f>
        <v>0</v>
      </c>
      <c r="Q294" s="197"/>
      <c r="R294" s="198">
        <f>SUM(R295:R303)</f>
        <v>0</v>
      </c>
      <c r="S294" s="197"/>
      <c r="T294" s="199">
        <f>SUM(T295:T303)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0" t="s">
        <v>80</v>
      </c>
      <c r="AT294" s="201" t="s">
        <v>71</v>
      </c>
      <c r="AU294" s="201" t="s">
        <v>80</v>
      </c>
      <c r="AY294" s="200" t="s">
        <v>116</v>
      </c>
      <c r="BK294" s="202">
        <f>SUM(BK295:BK303)</f>
        <v>0</v>
      </c>
    </row>
    <row r="295" s="2" customFormat="1" ht="24.15" customHeight="1">
      <c r="A295" s="39"/>
      <c r="B295" s="40"/>
      <c r="C295" s="205" t="s">
        <v>466</v>
      </c>
      <c r="D295" s="205" t="s">
        <v>118</v>
      </c>
      <c r="E295" s="206" t="s">
        <v>467</v>
      </c>
      <c r="F295" s="207" t="s">
        <v>468</v>
      </c>
      <c r="G295" s="208" t="s">
        <v>133</v>
      </c>
      <c r="H295" s="209">
        <v>1.6000000000000001</v>
      </c>
      <c r="I295" s="210"/>
      <c r="J295" s="211">
        <f>ROUND(I295*H295,2)</f>
        <v>0</v>
      </c>
      <c r="K295" s="207" t="s">
        <v>122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123</v>
      </c>
      <c r="AT295" s="216" t="s">
        <v>118</v>
      </c>
      <c r="AU295" s="216" t="s">
        <v>82</v>
      </c>
      <c r="AY295" s="18" t="s">
        <v>116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123</v>
      </c>
      <c r="BM295" s="216" t="s">
        <v>469</v>
      </c>
    </row>
    <row r="296" s="2" customFormat="1">
      <c r="A296" s="39"/>
      <c r="B296" s="40"/>
      <c r="C296" s="41"/>
      <c r="D296" s="218" t="s">
        <v>125</v>
      </c>
      <c r="E296" s="41"/>
      <c r="F296" s="219" t="s">
        <v>470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125</v>
      </c>
      <c r="AU296" s="18" t="s">
        <v>82</v>
      </c>
    </row>
    <row r="297" s="2" customFormat="1">
      <c r="A297" s="39"/>
      <c r="B297" s="40"/>
      <c r="C297" s="41"/>
      <c r="D297" s="223" t="s">
        <v>127</v>
      </c>
      <c r="E297" s="41"/>
      <c r="F297" s="224" t="s">
        <v>471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127</v>
      </c>
      <c r="AU297" s="18" t="s">
        <v>82</v>
      </c>
    </row>
    <row r="298" s="13" customFormat="1">
      <c r="A298" s="13"/>
      <c r="B298" s="225"/>
      <c r="C298" s="226"/>
      <c r="D298" s="218" t="s">
        <v>129</v>
      </c>
      <c r="E298" s="227" t="s">
        <v>19</v>
      </c>
      <c r="F298" s="228" t="s">
        <v>472</v>
      </c>
      <c r="G298" s="226"/>
      <c r="H298" s="229">
        <v>1.6000000000000001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129</v>
      </c>
      <c r="AU298" s="235" t="s">
        <v>82</v>
      </c>
      <c r="AV298" s="13" t="s">
        <v>82</v>
      </c>
      <c r="AW298" s="13" t="s">
        <v>33</v>
      </c>
      <c r="AX298" s="13" t="s">
        <v>80</v>
      </c>
      <c r="AY298" s="235" t="s">
        <v>116</v>
      </c>
    </row>
    <row r="299" s="2" customFormat="1" ht="24.15" customHeight="1">
      <c r="A299" s="39"/>
      <c r="B299" s="40"/>
      <c r="C299" s="205" t="s">
        <v>473</v>
      </c>
      <c r="D299" s="205" t="s">
        <v>118</v>
      </c>
      <c r="E299" s="206" t="s">
        <v>474</v>
      </c>
      <c r="F299" s="207" t="s">
        <v>475</v>
      </c>
      <c r="G299" s="208" t="s">
        <v>121</v>
      </c>
      <c r="H299" s="209">
        <v>600</v>
      </c>
      <c r="I299" s="210"/>
      <c r="J299" s="211">
        <f>ROUND(I299*H299,2)</f>
        <v>0</v>
      </c>
      <c r="K299" s="207" t="s">
        <v>122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123</v>
      </c>
      <c r="AT299" s="216" t="s">
        <v>118</v>
      </c>
      <c r="AU299" s="216" t="s">
        <v>82</v>
      </c>
      <c r="AY299" s="18" t="s">
        <v>116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123</v>
      </c>
      <c r="BM299" s="216" t="s">
        <v>476</v>
      </c>
    </row>
    <row r="300" s="2" customFormat="1">
      <c r="A300" s="39"/>
      <c r="B300" s="40"/>
      <c r="C300" s="41"/>
      <c r="D300" s="218" t="s">
        <v>125</v>
      </c>
      <c r="E300" s="41"/>
      <c r="F300" s="219" t="s">
        <v>477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125</v>
      </c>
      <c r="AU300" s="18" t="s">
        <v>82</v>
      </c>
    </row>
    <row r="301" s="2" customFormat="1">
      <c r="A301" s="39"/>
      <c r="B301" s="40"/>
      <c r="C301" s="41"/>
      <c r="D301" s="223" t="s">
        <v>127</v>
      </c>
      <c r="E301" s="41"/>
      <c r="F301" s="224" t="s">
        <v>478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127</v>
      </c>
      <c r="AU301" s="18" t="s">
        <v>82</v>
      </c>
    </row>
    <row r="302" s="15" customFormat="1">
      <c r="A302" s="15"/>
      <c r="B302" s="257"/>
      <c r="C302" s="258"/>
      <c r="D302" s="218" t="s">
        <v>129</v>
      </c>
      <c r="E302" s="259" t="s">
        <v>19</v>
      </c>
      <c r="F302" s="260" t="s">
        <v>479</v>
      </c>
      <c r="G302" s="258"/>
      <c r="H302" s="259" t="s">
        <v>19</v>
      </c>
      <c r="I302" s="261"/>
      <c r="J302" s="258"/>
      <c r="K302" s="258"/>
      <c r="L302" s="262"/>
      <c r="M302" s="263"/>
      <c r="N302" s="264"/>
      <c r="O302" s="264"/>
      <c r="P302" s="264"/>
      <c r="Q302" s="264"/>
      <c r="R302" s="264"/>
      <c r="S302" s="264"/>
      <c r="T302" s="26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6" t="s">
        <v>129</v>
      </c>
      <c r="AU302" s="266" t="s">
        <v>82</v>
      </c>
      <c r="AV302" s="15" t="s">
        <v>80</v>
      </c>
      <c r="AW302" s="15" t="s">
        <v>33</v>
      </c>
      <c r="AX302" s="15" t="s">
        <v>72</v>
      </c>
      <c r="AY302" s="266" t="s">
        <v>116</v>
      </c>
    </row>
    <row r="303" s="13" customFormat="1">
      <c r="A303" s="13"/>
      <c r="B303" s="225"/>
      <c r="C303" s="226"/>
      <c r="D303" s="218" t="s">
        <v>129</v>
      </c>
      <c r="E303" s="227" t="s">
        <v>19</v>
      </c>
      <c r="F303" s="228" t="s">
        <v>480</v>
      </c>
      <c r="G303" s="226"/>
      <c r="H303" s="229">
        <v>600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129</v>
      </c>
      <c r="AU303" s="235" t="s">
        <v>82</v>
      </c>
      <c r="AV303" s="13" t="s">
        <v>82</v>
      </c>
      <c r="AW303" s="13" t="s">
        <v>33</v>
      </c>
      <c r="AX303" s="13" t="s">
        <v>80</v>
      </c>
      <c r="AY303" s="235" t="s">
        <v>116</v>
      </c>
    </row>
    <row r="304" s="12" customFormat="1" ht="22.8" customHeight="1">
      <c r="A304" s="12"/>
      <c r="B304" s="189"/>
      <c r="C304" s="190"/>
      <c r="D304" s="191" t="s">
        <v>71</v>
      </c>
      <c r="E304" s="203" t="s">
        <v>173</v>
      </c>
      <c r="F304" s="203" t="s">
        <v>481</v>
      </c>
      <c r="G304" s="190"/>
      <c r="H304" s="190"/>
      <c r="I304" s="193"/>
      <c r="J304" s="204">
        <f>BK304</f>
        <v>0</v>
      </c>
      <c r="K304" s="190"/>
      <c r="L304" s="195"/>
      <c r="M304" s="196"/>
      <c r="N304" s="197"/>
      <c r="O304" s="197"/>
      <c r="P304" s="198">
        <f>SUM(P305:P335)</f>
        <v>0</v>
      </c>
      <c r="Q304" s="197"/>
      <c r="R304" s="198">
        <f>SUM(R305:R335)</f>
        <v>14.410295999999999</v>
      </c>
      <c r="S304" s="197"/>
      <c r="T304" s="199">
        <f>SUM(T305:T335)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0" t="s">
        <v>80</v>
      </c>
      <c r="AT304" s="201" t="s">
        <v>71</v>
      </c>
      <c r="AU304" s="201" t="s">
        <v>80</v>
      </c>
      <c r="AY304" s="200" t="s">
        <v>116</v>
      </c>
      <c r="BK304" s="202">
        <f>SUM(BK305:BK335)</f>
        <v>0</v>
      </c>
    </row>
    <row r="305" s="2" customFormat="1" ht="33" customHeight="1">
      <c r="A305" s="39"/>
      <c r="B305" s="40"/>
      <c r="C305" s="205" t="s">
        <v>482</v>
      </c>
      <c r="D305" s="205" t="s">
        <v>118</v>
      </c>
      <c r="E305" s="206" t="s">
        <v>483</v>
      </c>
      <c r="F305" s="207" t="s">
        <v>484</v>
      </c>
      <c r="G305" s="208" t="s">
        <v>462</v>
      </c>
      <c r="H305" s="209">
        <v>20</v>
      </c>
      <c r="I305" s="210"/>
      <c r="J305" s="211">
        <f>ROUND(I305*H305,2)</f>
        <v>0</v>
      </c>
      <c r="K305" s="207" t="s">
        <v>122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2.0000000000000002E-05</v>
      </c>
      <c r="R305" s="214">
        <f>Q305*H305</f>
        <v>0.00040000000000000002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123</v>
      </c>
      <c r="AT305" s="216" t="s">
        <v>118</v>
      </c>
      <c r="AU305" s="216" t="s">
        <v>82</v>
      </c>
      <c r="AY305" s="18" t="s">
        <v>116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123</v>
      </c>
      <c r="BM305" s="216" t="s">
        <v>485</v>
      </c>
    </row>
    <row r="306" s="2" customFormat="1">
      <c r="A306" s="39"/>
      <c r="B306" s="40"/>
      <c r="C306" s="41"/>
      <c r="D306" s="218" t="s">
        <v>125</v>
      </c>
      <c r="E306" s="41"/>
      <c r="F306" s="219" t="s">
        <v>486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125</v>
      </c>
      <c r="AU306" s="18" t="s">
        <v>82</v>
      </c>
    </row>
    <row r="307" s="2" customFormat="1">
      <c r="A307" s="39"/>
      <c r="B307" s="40"/>
      <c r="C307" s="41"/>
      <c r="D307" s="223" t="s">
        <v>127</v>
      </c>
      <c r="E307" s="41"/>
      <c r="F307" s="224" t="s">
        <v>487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127</v>
      </c>
      <c r="AU307" s="18" t="s">
        <v>82</v>
      </c>
    </row>
    <row r="308" s="13" customFormat="1">
      <c r="A308" s="13"/>
      <c r="B308" s="225"/>
      <c r="C308" s="226"/>
      <c r="D308" s="218" t="s">
        <v>129</v>
      </c>
      <c r="E308" s="227" t="s">
        <v>19</v>
      </c>
      <c r="F308" s="228" t="s">
        <v>488</v>
      </c>
      <c r="G308" s="226"/>
      <c r="H308" s="229">
        <v>20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129</v>
      </c>
      <c r="AU308" s="235" t="s">
        <v>82</v>
      </c>
      <c r="AV308" s="13" t="s">
        <v>82</v>
      </c>
      <c r="AW308" s="13" t="s">
        <v>33</v>
      </c>
      <c r="AX308" s="13" t="s">
        <v>80</v>
      </c>
      <c r="AY308" s="235" t="s">
        <v>116</v>
      </c>
    </row>
    <row r="309" s="2" customFormat="1" ht="16.5" customHeight="1">
      <c r="A309" s="39"/>
      <c r="B309" s="40"/>
      <c r="C309" s="247" t="s">
        <v>489</v>
      </c>
      <c r="D309" s="247" t="s">
        <v>215</v>
      </c>
      <c r="E309" s="248" t="s">
        <v>490</v>
      </c>
      <c r="F309" s="249" t="s">
        <v>491</v>
      </c>
      <c r="G309" s="250" t="s">
        <v>462</v>
      </c>
      <c r="H309" s="251">
        <v>20.600000000000001</v>
      </c>
      <c r="I309" s="252"/>
      <c r="J309" s="253">
        <f>ROUND(I309*H309,2)</f>
        <v>0</v>
      </c>
      <c r="K309" s="249" t="s">
        <v>122</v>
      </c>
      <c r="L309" s="254"/>
      <c r="M309" s="255" t="s">
        <v>19</v>
      </c>
      <c r="N309" s="256" t="s">
        <v>43</v>
      </c>
      <c r="O309" s="85"/>
      <c r="P309" s="214">
        <f>O309*H309</f>
        <v>0</v>
      </c>
      <c r="Q309" s="214">
        <v>0.01311</v>
      </c>
      <c r="R309" s="214">
        <f>Q309*H309</f>
        <v>0.27006600000000003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173</v>
      </c>
      <c r="AT309" s="216" t="s">
        <v>215</v>
      </c>
      <c r="AU309" s="216" t="s">
        <v>82</v>
      </c>
      <c r="AY309" s="18" t="s">
        <v>116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123</v>
      </c>
      <c r="BM309" s="216" t="s">
        <v>492</v>
      </c>
    </row>
    <row r="310" s="2" customFormat="1">
      <c r="A310" s="39"/>
      <c r="B310" s="40"/>
      <c r="C310" s="41"/>
      <c r="D310" s="218" t="s">
        <v>125</v>
      </c>
      <c r="E310" s="41"/>
      <c r="F310" s="219" t="s">
        <v>491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125</v>
      </c>
      <c r="AU310" s="18" t="s">
        <v>82</v>
      </c>
    </row>
    <row r="311" s="13" customFormat="1">
      <c r="A311" s="13"/>
      <c r="B311" s="225"/>
      <c r="C311" s="226"/>
      <c r="D311" s="218" t="s">
        <v>129</v>
      </c>
      <c r="E311" s="227" t="s">
        <v>19</v>
      </c>
      <c r="F311" s="228" t="s">
        <v>493</v>
      </c>
      <c r="G311" s="226"/>
      <c r="H311" s="229">
        <v>20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129</v>
      </c>
      <c r="AU311" s="235" t="s">
        <v>82</v>
      </c>
      <c r="AV311" s="13" t="s">
        <v>82</v>
      </c>
      <c r="AW311" s="13" t="s">
        <v>33</v>
      </c>
      <c r="AX311" s="13" t="s">
        <v>80</v>
      </c>
      <c r="AY311" s="235" t="s">
        <v>116</v>
      </c>
    </row>
    <row r="312" s="13" customFormat="1">
      <c r="A312" s="13"/>
      <c r="B312" s="225"/>
      <c r="C312" s="226"/>
      <c r="D312" s="218" t="s">
        <v>129</v>
      </c>
      <c r="E312" s="226"/>
      <c r="F312" s="228" t="s">
        <v>494</v>
      </c>
      <c r="G312" s="226"/>
      <c r="H312" s="229">
        <v>20.600000000000001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129</v>
      </c>
      <c r="AU312" s="235" t="s">
        <v>82</v>
      </c>
      <c r="AV312" s="13" t="s">
        <v>82</v>
      </c>
      <c r="AW312" s="13" t="s">
        <v>4</v>
      </c>
      <c r="AX312" s="13" t="s">
        <v>80</v>
      </c>
      <c r="AY312" s="235" t="s">
        <v>116</v>
      </c>
    </row>
    <row r="313" s="2" customFormat="1" ht="24.15" customHeight="1">
      <c r="A313" s="39"/>
      <c r="B313" s="40"/>
      <c r="C313" s="205" t="s">
        <v>495</v>
      </c>
      <c r="D313" s="205" t="s">
        <v>118</v>
      </c>
      <c r="E313" s="206" t="s">
        <v>496</v>
      </c>
      <c r="F313" s="207" t="s">
        <v>497</v>
      </c>
      <c r="G313" s="208" t="s">
        <v>498</v>
      </c>
      <c r="H313" s="209">
        <v>1</v>
      </c>
      <c r="I313" s="210"/>
      <c r="J313" s="211">
        <f>ROUND(I313*H313,2)</f>
        <v>0</v>
      </c>
      <c r="K313" s="207" t="s">
        <v>122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0.00031</v>
      </c>
      <c r="R313" s="214">
        <f>Q313*H313</f>
        <v>0.00031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123</v>
      </c>
      <c r="AT313" s="216" t="s">
        <v>118</v>
      </c>
      <c r="AU313" s="216" t="s">
        <v>82</v>
      </c>
      <c r="AY313" s="18" t="s">
        <v>116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80</v>
      </c>
      <c r="BK313" s="217">
        <f>ROUND(I313*H313,2)</f>
        <v>0</v>
      </c>
      <c r="BL313" s="18" t="s">
        <v>123</v>
      </c>
      <c r="BM313" s="216" t="s">
        <v>499</v>
      </c>
    </row>
    <row r="314" s="2" customFormat="1">
      <c r="A314" s="39"/>
      <c r="B314" s="40"/>
      <c r="C314" s="41"/>
      <c r="D314" s="218" t="s">
        <v>125</v>
      </c>
      <c r="E314" s="41"/>
      <c r="F314" s="219" t="s">
        <v>500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125</v>
      </c>
      <c r="AU314" s="18" t="s">
        <v>82</v>
      </c>
    </row>
    <row r="315" s="2" customFormat="1">
      <c r="A315" s="39"/>
      <c r="B315" s="40"/>
      <c r="C315" s="41"/>
      <c r="D315" s="223" t="s">
        <v>127</v>
      </c>
      <c r="E315" s="41"/>
      <c r="F315" s="224" t="s">
        <v>501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127</v>
      </c>
      <c r="AU315" s="18" t="s">
        <v>82</v>
      </c>
    </row>
    <row r="316" s="13" customFormat="1">
      <c r="A316" s="13"/>
      <c r="B316" s="225"/>
      <c r="C316" s="226"/>
      <c r="D316" s="218" t="s">
        <v>129</v>
      </c>
      <c r="E316" s="227" t="s">
        <v>19</v>
      </c>
      <c r="F316" s="228" t="s">
        <v>502</v>
      </c>
      <c r="G316" s="226"/>
      <c r="H316" s="229">
        <v>1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129</v>
      </c>
      <c r="AU316" s="235" t="s">
        <v>82</v>
      </c>
      <c r="AV316" s="13" t="s">
        <v>82</v>
      </c>
      <c r="AW316" s="13" t="s">
        <v>33</v>
      </c>
      <c r="AX316" s="13" t="s">
        <v>80</v>
      </c>
      <c r="AY316" s="235" t="s">
        <v>116</v>
      </c>
    </row>
    <row r="317" s="2" customFormat="1" ht="24.15" customHeight="1">
      <c r="A317" s="39"/>
      <c r="B317" s="40"/>
      <c r="C317" s="205" t="s">
        <v>503</v>
      </c>
      <c r="D317" s="205" t="s">
        <v>118</v>
      </c>
      <c r="E317" s="206" t="s">
        <v>504</v>
      </c>
      <c r="F317" s="207" t="s">
        <v>505</v>
      </c>
      <c r="G317" s="208" t="s">
        <v>506</v>
      </c>
      <c r="H317" s="209">
        <v>1</v>
      </c>
      <c r="I317" s="210"/>
      <c r="J317" s="211">
        <f>ROUND(I317*H317,2)</f>
        <v>0</v>
      </c>
      <c r="K317" s="207" t="s">
        <v>256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2.3640099999999999</v>
      </c>
      <c r="R317" s="214">
        <f>Q317*H317</f>
        <v>2.3640099999999999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123</v>
      </c>
      <c r="AT317" s="216" t="s">
        <v>118</v>
      </c>
      <c r="AU317" s="216" t="s">
        <v>82</v>
      </c>
      <c r="AY317" s="18" t="s">
        <v>116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123</v>
      </c>
      <c r="BM317" s="216" t="s">
        <v>507</v>
      </c>
    </row>
    <row r="318" s="2" customFormat="1">
      <c r="A318" s="39"/>
      <c r="B318" s="40"/>
      <c r="C318" s="41"/>
      <c r="D318" s="218" t="s">
        <v>125</v>
      </c>
      <c r="E318" s="41"/>
      <c r="F318" s="219" t="s">
        <v>505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125</v>
      </c>
      <c r="AU318" s="18" t="s">
        <v>82</v>
      </c>
    </row>
    <row r="319" s="2" customFormat="1" ht="16.5" customHeight="1">
      <c r="A319" s="39"/>
      <c r="B319" s="40"/>
      <c r="C319" s="205" t="s">
        <v>508</v>
      </c>
      <c r="D319" s="205" t="s">
        <v>118</v>
      </c>
      <c r="E319" s="206" t="s">
        <v>509</v>
      </c>
      <c r="F319" s="207" t="s">
        <v>510</v>
      </c>
      <c r="G319" s="208" t="s">
        <v>506</v>
      </c>
      <c r="H319" s="209">
        <v>1</v>
      </c>
      <c r="I319" s="210"/>
      <c r="J319" s="211">
        <f>ROUND(I319*H319,2)</f>
        <v>0</v>
      </c>
      <c r="K319" s="207" t="s">
        <v>256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0.029999999999999999</v>
      </c>
      <c r="R319" s="214">
        <f>Q319*H319</f>
        <v>0.029999999999999999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123</v>
      </c>
      <c r="AT319" s="216" t="s">
        <v>118</v>
      </c>
      <c r="AU319" s="216" t="s">
        <v>82</v>
      </c>
      <c r="AY319" s="18" t="s">
        <v>116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123</v>
      </c>
      <c r="BM319" s="216" t="s">
        <v>511</v>
      </c>
    </row>
    <row r="320" s="2" customFormat="1">
      <c r="A320" s="39"/>
      <c r="B320" s="40"/>
      <c r="C320" s="41"/>
      <c r="D320" s="218" t="s">
        <v>125</v>
      </c>
      <c r="E320" s="41"/>
      <c r="F320" s="219" t="s">
        <v>510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125</v>
      </c>
      <c r="AU320" s="18" t="s">
        <v>82</v>
      </c>
    </row>
    <row r="321" s="2" customFormat="1" ht="33" customHeight="1">
      <c r="A321" s="39"/>
      <c r="B321" s="40"/>
      <c r="C321" s="205" t="s">
        <v>512</v>
      </c>
      <c r="D321" s="205" t="s">
        <v>118</v>
      </c>
      <c r="E321" s="206" t="s">
        <v>513</v>
      </c>
      <c r="F321" s="207" t="s">
        <v>514</v>
      </c>
      <c r="G321" s="208" t="s">
        <v>335</v>
      </c>
      <c r="H321" s="209">
        <v>1</v>
      </c>
      <c r="I321" s="210"/>
      <c r="J321" s="211">
        <f>ROUND(I321*H321,2)</f>
        <v>0</v>
      </c>
      <c r="K321" s="207" t="s">
        <v>122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2.15482</v>
      </c>
      <c r="R321" s="214">
        <f>Q321*H321</f>
        <v>2.15482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123</v>
      </c>
      <c r="AT321" s="216" t="s">
        <v>118</v>
      </c>
      <c r="AU321" s="216" t="s">
        <v>82</v>
      </c>
      <c r="AY321" s="18" t="s">
        <v>116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123</v>
      </c>
      <c r="BM321" s="216" t="s">
        <v>515</v>
      </c>
    </row>
    <row r="322" s="2" customFormat="1">
      <c r="A322" s="39"/>
      <c r="B322" s="40"/>
      <c r="C322" s="41"/>
      <c r="D322" s="218" t="s">
        <v>125</v>
      </c>
      <c r="E322" s="41"/>
      <c r="F322" s="219" t="s">
        <v>516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125</v>
      </c>
      <c r="AU322" s="18" t="s">
        <v>82</v>
      </c>
    </row>
    <row r="323" s="2" customFormat="1">
      <c r="A323" s="39"/>
      <c r="B323" s="40"/>
      <c r="C323" s="41"/>
      <c r="D323" s="223" t="s">
        <v>127</v>
      </c>
      <c r="E323" s="41"/>
      <c r="F323" s="224" t="s">
        <v>517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127</v>
      </c>
      <c r="AU323" s="18" t="s">
        <v>82</v>
      </c>
    </row>
    <row r="324" s="13" customFormat="1">
      <c r="A324" s="13"/>
      <c r="B324" s="225"/>
      <c r="C324" s="226"/>
      <c r="D324" s="218" t="s">
        <v>129</v>
      </c>
      <c r="E324" s="227" t="s">
        <v>19</v>
      </c>
      <c r="F324" s="228" t="s">
        <v>80</v>
      </c>
      <c r="G324" s="226"/>
      <c r="H324" s="229">
        <v>1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129</v>
      </c>
      <c r="AU324" s="235" t="s">
        <v>82</v>
      </c>
      <c r="AV324" s="13" t="s">
        <v>82</v>
      </c>
      <c r="AW324" s="13" t="s">
        <v>33</v>
      </c>
      <c r="AX324" s="13" t="s">
        <v>80</v>
      </c>
      <c r="AY324" s="235" t="s">
        <v>116</v>
      </c>
    </row>
    <row r="325" s="2" customFormat="1" ht="33" customHeight="1">
      <c r="A325" s="39"/>
      <c r="B325" s="40"/>
      <c r="C325" s="205" t="s">
        <v>518</v>
      </c>
      <c r="D325" s="205" t="s">
        <v>118</v>
      </c>
      <c r="E325" s="206" t="s">
        <v>519</v>
      </c>
      <c r="F325" s="207" t="s">
        <v>520</v>
      </c>
      <c r="G325" s="208" t="s">
        <v>335</v>
      </c>
      <c r="H325" s="209">
        <v>1</v>
      </c>
      <c r="I325" s="210"/>
      <c r="J325" s="211">
        <f>ROUND(I325*H325,2)</f>
        <v>0</v>
      </c>
      <c r="K325" s="207" t="s">
        <v>122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9.1560100000000002</v>
      </c>
      <c r="R325" s="214">
        <f>Q325*H325</f>
        <v>9.1560100000000002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123</v>
      </c>
      <c r="AT325" s="216" t="s">
        <v>118</v>
      </c>
      <c r="AU325" s="216" t="s">
        <v>82</v>
      </c>
      <c r="AY325" s="18" t="s">
        <v>116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123</v>
      </c>
      <c r="BM325" s="216" t="s">
        <v>521</v>
      </c>
    </row>
    <row r="326" s="2" customFormat="1">
      <c r="A326" s="39"/>
      <c r="B326" s="40"/>
      <c r="C326" s="41"/>
      <c r="D326" s="218" t="s">
        <v>125</v>
      </c>
      <c r="E326" s="41"/>
      <c r="F326" s="219" t="s">
        <v>522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125</v>
      </c>
      <c r="AU326" s="18" t="s">
        <v>82</v>
      </c>
    </row>
    <row r="327" s="2" customFormat="1">
      <c r="A327" s="39"/>
      <c r="B327" s="40"/>
      <c r="C327" s="41"/>
      <c r="D327" s="223" t="s">
        <v>127</v>
      </c>
      <c r="E327" s="41"/>
      <c r="F327" s="224" t="s">
        <v>523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127</v>
      </c>
      <c r="AU327" s="18" t="s">
        <v>82</v>
      </c>
    </row>
    <row r="328" s="13" customFormat="1">
      <c r="A328" s="13"/>
      <c r="B328" s="225"/>
      <c r="C328" s="226"/>
      <c r="D328" s="218" t="s">
        <v>129</v>
      </c>
      <c r="E328" s="227" t="s">
        <v>19</v>
      </c>
      <c r="F328" s="228" t="s">
        <v>80</v>
      </c>
      <c r="G328" s="226"/>
      <c r="H328" s="229">
        <v>1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129</v>
      </c>
      <c r="AU328" s="235" t="s">
        <v>82</v>
      </c>
      <c r="AV328" s="13" t="s">
        <v>82</v>
      </c>
      <c r="AW328" s="13" t="s">
        <v>33</v>
      </c>
      <c r="AX328" s="13" t="s">
        <v>80</v>
      </c>
      <c r="AY328" s="235" t="s">
        <v>116</v>
      </c>
    </row>
    <row r="329" s="2" customFormat="1" ht="24.15" customHeight="1">
      <c r="A329" s="39"/>
      <c r="B329" s="40"/>
      <c r="C329" s="205" t="s">
        <v>524</v>
      </c>
      <c r="D329" s="205" t="s">
        <v>118</v>
      </c>
      <c r="E329" s="206" t="s">
        <v>525</v>
      </c>
      <c r="F329" s="207" t="s">
        <v>526</v>
      </c>
      <c r="G329" s="208" t="s">
        <v>335</v>
      </c>
      <c r="H329" s="209">
        <v>2</v>
      </c>
      <c r="I329" s="210"/>
      <c r="J329" s="211">
        <f>ROUND(I329*H329,2)</f>
        <v>0</v>
      </c>
      <c r="K329" s="207" t="s">
        <v>122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0.21734000000000001</v>
      </c>
      <c r="R329" s="214">
        <f>Q329*H329</f>
        <v>0.43468000000000001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123</v>
      </c>
      <c r="AT329" s="216" t="s">
        <v>118</v>
      </c>
      <c r="AU329" s="216" t="s">
        <v>82</v>
      </c>
      <c r="AY329" s="18" t="s">
        <v>116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123</v>
      </c>
      <c r="BM329" s="216" t="s">
        <v>527</v>
      </c>
    </row>
    <row r="330" s="2" customFormat="1">
      <c r="A330" s="39"/>
      <c r="B330" s="40"/>
      <c r="C330" s="41"/>
      <c r="D330" s="218" t="s">
        <v>125</v>
      </c>
      <c r="E330" s="41"/>
      <c r="F330" s="219" t="s">
        <v>526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125</v>
      </c>
      <c r="AU330" s="18" t="s">
        <v>82</v>
      </c>
    </row>
    <row r="331" s="2" customFormat="1">
      <c r="A331" s="39"/>
      <c r="B331" s="40"/>
      <c r="C331" s="41"/>
      <c r="D331" s="223" t="s">
        <v>127</v>
      </c>
      <c r="E331" s="41"/>
      <c r="F331" s="224" t="s">
        <v>528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127</v>
      </c>
      <c r="AU331" s="18" t="s">
        <v>82</v>
      </c>
    </row>
    <row r="332" s="13" customFormat="1">
      <c r="A332" s="13"/>
      <c r="B332" s="225"/>
      <c r="C332" s="226"/>
      <c r="D332" s="218" t="s">
        <v>129</v>
      </c>
      <c r="E332" s="227" t="s">
        <v>19</v>
      </c>
      <c r="F332" s="228" t="s">
        <v>82</v>
      </c>
      <c r="G332" s="226"/>
      <c r="H332" s="229">
        <v>2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129</v>
      </c>
      <c r="AU332" s="235" t="s">
        <v>82</v>
      </c>
      <c r="AV332" s="13" t="s">
        <v>82</v>
      </c>
      <c r="AW332" s="13" t="s">
        <v>33</v>
      </c>
      <c r="AX332" s="13" t="s">
        <v>80</v>
      </c>
      <c r="AY332" s="235" t="s">
        <v>116</v>
      </c>
    </row>
    <row r="333" s="2" customFormat="1" ht="16.5" customHeight="1">
      <c r="A333" s="39"/>
      <c r="B333" s="40"/>
      <c r="C333" s="247" t="s">
        <v>529</v>
      </c>
      <c r="D333" s="247" t="s">
        <v>215</v>
      </c>
      <c r="E333" s="248" t="s">
        <v>530</v>
      </c>
      <c r="F333" s="249" t="s">
        <v>531</v>
      </c>
      <c r="G333" s="250" t="s">
        <v>300</v>
      </c>
      <c r="H333" s="251">
        <v>450</v>
      </c>
      <c r="I333" s="252"/>
      <c r="J333" s="253">
        <f>ROUND(I333*H333,2)</f>
        <v>0</v>
      </c>
      <c r="K333" s="249" t="s">
        <v>256</v>
      </c>
      <c r="L333" s="254"/>
      <c r="M333" s="255" t="s">
        <v>19</v>
      </c>
      <c r="N333" s="256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173</v>
      </c>
      <c r="AT333" s="216" t="s">
        <v>215</v>
      </c>
      <c r="AU333" s="216" t="s">
        <v>82</v>
      </c>
      <c r="AY333" s="18" t="s">
        <v>116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123</v>
      </c>
      <c r="BM333" s="216" t="s">
        <v>532</v>
      </c>
    </row>
    <row r="334" s="2" customFormat="1">
      <c r="A334" s="39"/>
      <c r="B334" s="40"/>
      <c r="C334" s="41"/>
      <c r="D334" s="218" t="s">
        <v>125</v>
      </c>
      <c r="E334" s="41"/>
      <c r="F334" s="219" t="s">
        <v>533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125</v>
      </c>
      <c r="AU334" s="18" t="s">
        <v>82</v>
      </c>
    </row>
    <row r="335" s="13" customFormat="1">
      <c r="A335" s="13"/>
      <c r="B335" s="225"/>
      <c r="C335" s="226"/>
      <c r="D335" s="218" t="s">
        <v>129</v>
      </c>
      <c r="E335" s="227" t="s">
        <v>19</v>
      </c>
      <c r="F335" s="228" t="s">
        <v>534</v>
      </c>
      <c r="G335" s="226"/>
      <c r="H335" s="229">
        <v>450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129</v>
      </c>
      <c r="AU335" s="235" t="s">
        <v>82</v>
      </c>
      <c r="AV335" s="13" t="s">
        <v>82</v>
      </c>
      <c r="AW335" s="13" t="s">
        <v>33</v>
      </c>
      <c r="AX335" s="13" t="s">
        <v>80</v>
      </c>
      <c r="AY335" s="235" t="s">
        <v>116</v>
      </c>
    </row>
    <row r="336" s="12" customFormat="1" ht="22.8" customHeight="1">
      <c r="A336" s="12"/>
      <c r="B336" s="189"/>
      <c r="C336" s="190"/>
      <c r="D336" s="191" t="s">
        <v>71</v>
      </c>
      <c r="E336" s="203" t="s">
        <v>180</v>
      </c>
      <c r="F336" s="203" t="s">
        <v>535</v>
      </c>
      <c r="G336" s="190"/>
      <c r="H336" s="190"/>
      <c r="I336" s="193"/>
      <c r="J336" s="204">
        <f>BK336</f>
        <v>0</v>
      </c>
      <c r="K336" s="190"/>
      <c r="L336" s="195"/>
      <c r="M336" s="196"/>
      <c r="N336" s="197"/>
      <c r="O336" s="197"/>
      <c r="P336" s="198">
        <f>SUM(P337:P360)</f>
        <v>0</v>
      </c>
      <c r="Q336" s="197"/>
      <c r="R336" s="198">
        <f>SUM(R337:R360)</f>
        <v>90.705175499999996</v>
      </c>
      <c r="S336" s="197"/>
      <c r="T336" s="199">
        <f>SUM(T337:T360)</f>
        <v>22.68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0" t="s">
        <v>80</v>
      </c>
      <c r="AT336" s="201" t="s">
        <v>71</v>
      </c>
      <c r="AU336" s="201" t="s">
        <v>80</v>
      </c>
      <c r="AY336" s="200" t="s">
        <v>116</v>
      </c>
      <c r="BK336" s="202">
        <f>SUM(BK337:BK360)</f>
        <v>0</v>
      </c>
    </row>
    <row r="337" s="2" customFormat="1" ht="24.15" customHeight="1">
      <c r="A337" s="39"/>
      <c r="B337" s="40"/>
      <c r="C337" s="205" t="s">
        <v>536</v>
      </c>
      <c r="D337" s="205" t="s">
        <v>118</v>
      </c>
      <c r="E337" s="206" t="s">
        <v>537</v>
      </c>
      <c r="F337" s="207" t="s">
        <v>538</v>
      </c>
      <c r="G337" s="208" t="s">
        <v>335</v>
      </c>
      <c r="H337" s="209">
        <v>2</v>
      </c>
      <c r="I337" s="210"/>
      <c r="J337" s="211">
        <f>ROUND(I337*H337,2)</f>
        <v>0</v>
      </c>
      <c r="K337" s="207" t="s">
        <v>122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21.513960000000001</v>
      </c>
      <c r="R337" s="214">
        <f>Q337*H337</f>
        <v>43.027920000000002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123</v>
      </c>
      <c r="AT337" s="216" t="s">
        <v>118</v>
      </c>
      <c r="AU337" s="216" t="s">
        <v>82</v>
      </c>
      <c r="AY337" s="18" t="s">
        <v>116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123</v>
      </c>
      <c r="BM337" s="216" t="s">
        <v>539</v>
      </c>
    </row>
    <row r="338" s="2" customFormat="1">
      <c r="A338" s="39"/>
      <c r="B338" s="40"/>
      <c r="C338" s="41"/>
      <c r="D338" s="218" t="s">
        <v>125</v>
      </c>
      <c r="E338" s="41"/>
      <c r="F338" s="219" t="s">
        <v>540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125</v>
      </c>
      <c r="AU338" s="18" t="s">
        <v>82</v>
      </c>
    </row>
    <row r="339" s="2" customFormat="1">
      <c r="A339" s="39"/>
      <c r="B339" s="40"/>
      <c r="C339" s="41"/>
      <c r="D339" s="223" t="s">
        <v>127</v>
      </c>
      <c r="E339" s="41"/>
      <c r="F339" s="224" t="s">
        <v>541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127</v>
      </c>
      <c r="AU339" s="18" t="s">
        <v>82</v>
      </c>
    </row>
    <row r="340" s="13" customFormat="1">
      <c r="A340" s="13"/>
      <c r="B340" s="225"/>
      <c r="C340" s="226"/>
      <c r="D340" s="218" t="s">
        <v>129</v>
      </c>
      <c r="E340" s="227" t="s">
        <v>19</v>
      </c>
      <c r="F340" s="228" t="s">
        <v>82</v>
      </c>
      <c r="G340" s="226"/>
      <c r="H340" s="229">
        <v>2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129</v>
      </c>
      <c r="AU340" s="235" t="s">
        <v>82</v>
      </c>
      <c r="AV340" s="13" t="s">
        <v>82</v>
      </c>
      <c r="AW340" s="13" t="s">
        <v>33</v>
      </c>
      <c r="AX340" s="13" t="s">
        <v>80</v>
      </c>
      <c r="AY340" s="235" t="s">
        <v>116</v>
      </c>
    </row>
    <row r="341" s="2" customFormat="1" ht="16.5" customHeight="1">
      <c r="A341" s="39"/>
      <c r="B341" s="40"/>
      <c r="C341" s="205" t="s">
        <v>542</v>
      </c>
      <c r="D341" s="205" t="s">
        <v>118</v>
      </c>
      <c r="E341" s="206" t="s">
        <v>543</v>
      </c>
      <c r="F341" s="207" t="s">
        <v>544</v>
      </c>
      <c r="G341" s="208" t="s">
        <v>133</v>
      </c>
      <c r="H341" s="209">
        <v>7.2000000000000002</v>
      </c>
      <c r="I341" s="210"/>
      <c r="J341" s="211">
        <f>ROUND(I341*H341,2)</f>
        <v>0</v>
      </c>
      <c r="K341" s="207" t="s">
        <v>122</v>
      </c>
      <c r="L341" s="45"/>
      <c r="M341" s="212" t="s">
        <v>19</v>
      </c>
      <c r="N341" s="213" t="s">
        <v>43</v>
      </c>
      <c r="O341" s="85"/>
      <c r="P341" s="214">
        <f>O341*H341</f>
        <v>0</v>
      </c>
      <c r="Q341" s="214">
        <v>2.6033200000000001</v>
      </c>
      <c r="R341" s="214">
        <f>Q341*H341</f>
        <v>18.743904000000001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123</v>
      </c>
      <c r="AT341" s="216" t="s">
        <v>118</v>
      </c>
      <c r="AU341" s="216" t="s">
        <v>82</v>
      </c>
      <c r="AY341" s="18" t="s">
        <v>116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80</v>
      </c>
      <c r="BK341" s="217">
        <f>ROUND(I341*H341,2)</f>
        <v>0</v>
      </c>
      <c r="BL341" s="18" t="s">
        <v>123</v>
      </c>
      <c r="BM341" s="216" t="s">
        <v>545</v>
      </c>
    </row>
    <row r="342" s="2" customFormat="1">
      <c r="A342" s="39"/>
      <c r="B342" s="40"/>
      <c r="C342" s="41"/>
      <c r="D342" s="218" t="s">
        <v>125</v>
      </c>
      <c r="E342" s="41"/>
      <c r="F342" s="219" t="s">
        <v>546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125</v>
      </c>
      <c r="AU342" s="18" t="s">
        <v>82</v>
      </c>
    </row>
    <row r="343" s="2" customFormat="1">
      <c r="A343" s="39"/>
      <c r="B343" s="40"/>
      <c r="C343" s="41"/>
      <c r="D343" s="223" t="s">
        <v>127</v>
      </c>
      <c r="E343" s="41"/>
      <c r="F343" s="224" t="s">
        <v>547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127</v>
      </c>
      <c r="AU343" s="18" t="s">
        <v>82</v>
      </c>
    </row>
    <row r="344" s="13" customFormat="1">
      <c r="A344" s="13"/>
      <c r="B344" s="225"/>
      <c r="C344" s="226"/>
      <c r="D344" s="218" t="s">
        <v>129</v>
      </c>
      <c r="E344" s="227" t="s">
        <v>19</v>
      </c>
      <c r="F344" s="228" t="s">
        <v>548</v>
      </c>
      <c r="G344" s="226"/>
      <c r="H344" s="229">
        <v>7.2000000000000002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129</v>
      </c>
      <c r="AU344" s="235" t="s">
        <v>82</v>
      </c>
      <c r="AV344" s="13" t="s">
        <v>82</v>
      </c>
      <c r="AW344" s="13" t="s">
        <v>33</v>
      </c>
      <c r="AX344" s="13" t="s">
        <v>80</v>
      </c>
      <c r="AY344" s="235" t="s">
        <v>116</v>
      </c>
    </row>
    <row r="345" s="2" customFormat="1" ht="16.5" customHeight="1">
      <c r="A345" s="39"/>
      <c r="B345" s="40"/>
      <c r="C345" s="205" t="s">
        <v>549</v>
      </c>
      <c r="D345" s="205" t="s">
        <v>118</v>
      </c>
      <c r="E345" s="206" t="s">
        <v>550</v>
      </c>
      <c r="F345" s="207" t="s">
        <v>551</v>
      </c>
      <c r="G345" s="208" t="s">
        <v>462</v>
      </c>
      <c r="H345" s="209">
        <v>7.5</v>
      </c>
      <c r="I345" s="210"/>
      <c r="J345" s="211">
        <f>ROUND(I345*H345,2)</f>
        <v>0</v>
      </c>
      <c r="K345" s="207" t="s">
        <v>122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1.2246900000000001</v>
      </c>
      <c r="R345" s="214">
        <f>Q345*H345</f>
        <v>9.185175000000001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123</v>
      </c>
      <c r="AT345" s="216" t="s">
        <v>118</v>
      </c>
      <c r="AU345" s="216" t="s">
        <v>82</v>
      </c>
      <c r="AY345" s="18" t="s">
        <v>116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123</v>
      </c>
      <c r="BM345" s="216" t="s">
        <v>552</v>
      </c>
    </row>
    <row r="346" s="2" customFormat="1">
      <c r="A346" s="39"/>
      <c r="B346" s="40"/>
      <c r="C346" s="41"/>
      <c r="D346" s="218" t="s">
        <v>125</v>
      </c>
      <c r="E346" s="41"/>
      <c r="F346" s="219" t="s">
        <v>553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125</v>
      </c>
      <c r="AU346" s="18" t="s">
        <v>82</v>
      </c>
    </row>
    <row r="347" s="2" customFormat="1">
      <c r="A347" s="39"/>
      <c r="B347" s="40"/>
      <c r="C347" s="41"/>
      <c r="D347" s="223" t="s">
        <v>127</v>
      </c>
      <c r="E347" s="41"/>
      <c r="F347" s="224" t="s">
        <v>554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127</v>
      </c>
      <c r="AU347" s="18" t="s">
        <v>82</v>
      </c>
    </row>
    <row r="348" s="13" customFormat="1">
      <c r="A348" s="13"/>
      <c r="B348" s="225"/>
      <c r="C348" s="226"/>
      <c r="D348" s="218" t="s">
        <v>129</v>
      </c>
      <c r="E348" s="227" t="s">
        <v>19</v>
      </c>
      <c r="F348" s="228" t="s">
        <v>555</v>
      </c>
      <c r="G348" s="226"/>
      <c r="H348" s="229">
        <v>7.5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129</v>
      </c>
      <c r="AU348" s="235" t="s">
        <v>82</v>
      </c>
      <c r="AV348" s="13" t="s">
        <v>82</v>
      </c>
      <c r="AW348" s="13" t="s">
        <v>33</v>
      </c>
      <c r="AX348" s="13" t="s">
        <v>80</v>
      </c>
      <c r="AY348" s="235" t="s">
        <v>116</v>
      </c>
    </row>
    <row r="349" s="2" customFormat="1" ht="21.75" customHeight="1">
      <c r="A349" s="39"/>
      <c r="B349" s="40"/>
      <c r="C349" s="247" t="s">
        <v>556</v>
      </c>
      <c r="D349" s="247" t="s">
        <v>215</v>
      </c>
      <c r="E349" s="248" t="s">
        <v>557</v>
      </c>
      <c r="F349" s="249" t="s">
        <v>558</v>
      </c>
      <c r="G349" s="250" t="s">
        <v>335</v>
      </c>
      <c r="H349" s="251">
        <v>3.0600000000000001</v>
      </c>
      <c r="I349" s="252"/>
      <c r="J349" s="253">
        <f>ROUND(I349*H349,2)</f>
        <v>0</v>
      </c>
      <c r="K349" s="249" t="s">
        <v>256</v>
      </c>
      <c r="L349" s="254"/>
      <c r="M349" s="255" t="s">
        <v>19</v>
      </c>
      <c r="N349" s="256" t="s">
        <v>43</v>
      </c>
      <c r="O349" s="85"/>
      <c r="P349" s="214">
        <f>O349*H349</f>
        <v>0</v>
      </c>
      <c r="Q349" s="214">
        <v>1.04</v>
      </c>
      <c r="R349" s="214">
        <f>Q349*H349</f>
        <v>3.1824000000000003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173</v>
      </c>
      <c r="AT349" s="216" t="s">
        <v>215</v>
      </c>
      <c r="AU349" s="216" t="s">
        <v>82</v>
      </c>
      <c r="AY349" s="18" t="s">
        <v>116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80</v>
      </c>
      <c r="BK349" s="217">
        <f>ROUND(I349*H349,2)</f>
        <v>0</v>
      </c>
      <c r="BL349" s="18" t="s">
        <v>123</v>
      </c>
      <c r="BM349" s="216" t="s">
        <v>559</v>
      </c>
    </row>
    <row r="350" s="2" customFormat="1">
      <c r="A350" s="39"/>
      <c r="B350" s="40"/>
      <c r="C350" s="41"/>
      <c r="D350" s="218" t="s">
        <v>125</v>
      </c>
      <c r="E350" s="41"/>
      <c r="F350" s="219" t="s">
        <v>558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125</v>
      </c>
      <c r="AU350" s="18" t="s">
        <v>82</v>
      </c>
    </row>
    <row r="351" s="13" customFormat="1">
      <c r="A351" s="13"/>
      <c r="B351" s="225"/>
      <c r="C351" s="226"/>
      <c r="D351" s="218" t="s">
        <v>129</v>
      </c>
      <c r="E351" s="227" t="s">
        <v>19</v>
      </c>
      <c r="F351" s="228" t="s">
        <v>137</v>
      </c>
      <c r="G351" s="226"/>
      <c r="H351" s="229">
        <v>3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129</v>
      </c>
      <c r="AU351" s="235" t="s">
        <v>82</v>
      </c>
      <c r="AV351" s="13" t="s">
        <v>82</v>
      </c>
      <c r="AW351" s="13" t="s">
        <v>33</v>
      </c>
      <c r="AX351" s="13" t="s">
        <v>80</v>
      </c>
      <c r="AY351" s="235" t="s">
        <v>116</v>
      </c>
    </row>
    <row r="352" s="13" customFormat="1">
      <c r="A352" s="13"/>
      <c r="B352" s="225"/>
      <c r="C352" s="226"/>
      <c r="D352" s="218" t="s">
        <v>129</v>
      </c>
      <c r="E352" s="226"/>
      <c r="F352" s="228" t="s">
        <v>560</v>
      </c>
      <c r="G352" s="226"/>
      <c r="H352" s="229">
        <v>3.0600000000000001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129</v>
      </c>
      <c r="AU352" s="235" t="s">
        <v>82</v>
      </c>
      <c r="AV352" s="13" t="s">
        <v>82</v>
      </c>
      <c r="AW352" s="13" t="s">
        <v>4</v>
      </c>
      <c r="AX352" s="13" t="s">
        <v>80</v>
      </c>
      <c r="AY352" s="235" t="s">
        <v>116</v>
      </c>
    </row>
    <row r="353" s="2" customFormat="1" ht="24.15" customHeight="1">
      <c r="A353" s="39"/>
      <c r="B353" s="40"/>
      <c r="C353" s="205" t="s">
        <v>561</v>
      </c>
      <c r="D353" s="205" t="s">
        <v>118</v>
      </c>
      <c r="E353" s="206" t="s">
        <v>562</v>
      </c>
      <c r="F353" s="207" t="s">
        <v>563</v>
      </c>
      <c r="G353" s="208" t="s">
        <v>133</v>
      </c>
      <c r="H353" s="209">
        <v>6.5940000000000003</v>
      </c>
      <c r="I353" s="210"/>
      <c r="J353" s="211">
        <f>ROUND(I353*H353,2)</f>
        <v>0</v>
      </c>
      <c r="K353" s="207" t="s">
        <v>122</v>
      </c>
      <c r="L353" s="45"/>
      <c r="M353" s="212" t="s">
        <v>19</v>
      </c>
      <c r="N353" s="213" t="s">
        <v>43</v>
      </c>
      <c r="O353" s="85"/>
      <c r="P353" s="214">
        <f>O353*H353</f>
        <v>0</v>
      </c>
      <c r="Q353" s="214">
        <v>2.5122499999999999</v>
      </c>
      <c r="R353" s="214">
        <f>Q353*H353</f>
        <v>16.565776499999998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123</v>
      </c>
      <c r="AT353" s="216" t="s">
        <v>118</v>
      </c>
      <c r="AU353" s="216" t="s">
        <v>82</v>
      </c>
      <c r="AY353" s="18" t="s">
        <v>116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80</v>
      </c>
      <c r="BK353" s="217">
        <f>ROUND(I353*H353,2)</f>
        <v>0</v>
      </c>
      <c r="BL353" s="18" t="s">
        <v>123</v>
      </c>
      <c r="BM353" s="216" t="s">
        <v>564</v>
      </c>
    </row>
    <row r="354" s="2" customFormat="1">
      <c r="A354" s="39"/>
      <c r="B354" s="40"/>
      <c r="C354" s="41"/>
      <c r="D354" s="218" t="s">
        <v>125</v>
      </c>
      <c r="E354" s="41"/>
      <c r="F354" s="219" t="s">
        <v>565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125</v>
      </c>
      <c r="AU354" s="18" t="s">
        <v>82</v>
      </c>
    </row>
    <row r="355" s="2" customFormat="1">
      <c r="A355" s="39"/>
      <c r="B355" s="40"/>
      <c r="C355" s="41"/>
      <c r="D355" s="223" t="s">
        <v>127</v>
      </c>
      <c r="E355" s="41"/>
      <c r="F355" s="224" t="s">
        <v>566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127</v>
      </c>
      <c r="AU355" s="18" t="s">
        <v>82</v>
      </c>
    </row>
    <row r="356" s="13" customFormat="1">
      <c r="A356" s="13"/>
      <c r="B356" s="225"/>
      <c r="C356" s="226"/>
      <c r="D356" s="218" t="s">
        <v>129</v>
      </c>
      <c r="E356" s="227" t="s">
        <v>19</v>
      </c>
      <c r="F356" s="228" t="s">
        <v>567</v>
      </c>
      <c r="G356" s="226"/>
      <c r="H356" s="229">
        <v>6.5940000000000003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129</v>
      </c>
      <c r="AU356" s="235" t="s">
        <v>82</v>
      </c>
      <c r="AV356" s="13" t="s">
        <v>82</v>
      </c>
      <c r="AW356" s="13" t="s">
        <v>33</v>
      </c>
      <c r="AX356" s="13" t="s">
        <v>80</v>
      </c>
      <c r="AY356" s="235" t="s">
        <v>116</v>
      </c>
    </row>
    <row r="357" s="2" customFormat="1" ht="24.15" customHeight="1">
      <c r="A357" s="39"/>
      <c r="B357" s="40"/>
      <c r="C357" s="205" t="s">
        <v>568</v>
      </c>
      <c r="D357" s="205" t="s">
        <v>118</v>
      </c>
      <c r="E357" s="206" t="s">
        <v>569</v>
      </c>
      <c r="F357" s="207" t="s">
        <v>570</v>
      </c>
      <c r="G357" s="208" t="s">
        <v>462</v>
      </c>
      <c r="H357" s="209">
        <v>70</v>
      </c>
      <c r="I357" s="210"/>
      <c r="J357" s="211">
        <f>ROUND(I357*H357,2)</f>
        <v>0</v>
      </c>
      <c r="K357" s="207" t="s">
        <v>122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0.32400000000000001</v>
      </c>
      <c r="T357" s="215">
        <f>S357*H357</f>
        <v>22.68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123</v>
      </c>
      <c r="AT357" s="216" t="s">
        <v>118</v>
      </c>
      <c r="AU357" s="216" t="s">
        <v>82</v>
      </c>
      <c r="AY357" s="18" t="s">
        <v>116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123</v>
      </c>
      <c r="BM357" s="216" t="s">
        <v>571</v>
      </c>
    </row>
    <row r="358" s="2" customFormat="1">
      <c r="A358" s="39"/>
      <c r="B358" s="40"/>
      <c r="C358" s="41"/>
      <c r="D358" s="218" t="s">
        <v>125</v>
      </c>
      <c r="E358" s="41"/>
      <c r="F358" s="219" t="s">
        <v>572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125</v>
      </c>
      <c r="AU358" s="18" t="s">
        <v>82</v>
      </c>
    </row>
    <row r="359" s="2" customFormat="1">
      <c r="A359" s="39"/>
      <c r="B359" s="40"/>
      <c r="C359" s="41"/>
      <c r="D359" s="223" t="s">
        <v>127</v>
      </c>
      <c r="E359" s="41"/>
      <c r="F359" s="224" t="s">
        <v>573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127</v>
      </c>
      <c r="AU359" s="18" t="s">
        <v>82</v>
      </c>
    </row>
    <row r="360" s="13" customFormat="1">
      <c r="A360" s="13"/>
      <c r="B360" s="225"/>
      <c r="C360" s="226"/>
      <c r="D360" s="218" t="s">
        <v>129</v>
      </c>
      <c r="E360" s="227" t="s">
        <v>19</v>
      </c>
      <c r="F360" s="228" t="s">
        <v>574</v>
      </c>
      <c r="G360" s="226"/>
      <c r="H360" s="229">
        <v>70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129</v>
      </c>
      <c r="AU360" s="235" t="s">
        <v>82</v>
      </c>
      <c r="AV360" s="13" t="s">
        <v>82</v>
      </c>
      <c r="AW360" s="13" t="s">
        <v>33</v>
      </c>
      <c r="AX360" s="13" t="s">
        <v>80</v>
      </c>
      <c r="AY360" s="235" t="s">
        <v>116</v>
      </c>
    </row>
    <row r="361" s="12" customFormat="1" ht="22.8" customHeight="1">
      <c r="A361" s="12"/>
      <c r="B361" s="189"/>
      <c r="C361" s="190"/>
      <c r="D361" s="191" t="s">
        <v>71</v>
      </c>
      <c r="E361" s="203" t="s">
        <v>575</v>
      </c>
      <c r="F361" s="203" t="s">
        <v>576</v>
      </c>
      <c r="G361" s="190"/>
      <c r="H361" s="190"/>
      <c r="I361" s="193"/>
      <c r="J361" s="204">
        <f>BK361</f>
        <v>0</v>
      </c>
      <c r="K361" s="190"/>
      <c r="L361" s="195"/>
      <c r="M361" s="196"/>
      <c r="N361" s="197"/>
      <c r="O361" s="197"/>
      <c r="P361" s="198">
        <f>SUM(P362:P374)</f>
        <v>0</v>
      </c>
      <c r="Q361" s="197"/>
      <c r="R361" s="198">
        <f>SUM(R362:R374)</f>
        <v>0</v>
      </c>
      <c r="S361" s="197"/>
      <c r="T361" s="199">
        <f>SUM(T362:T374)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0" t="s">
        <v>80</v>
      </c>
      <c r="AT361" s="201" t="s">
        <v>71</v>
      </c>
      <c r="AU361" s="201" t="s">
        <v>80</v>
      </c>
      <c r="AY361" s="200" t="s">
        <v>116</v>
      </c>
      <c r="BK361" s="202">
        <f>SUM(BK362:BK374)</f>
        <v>0</v>
      </c>
    </row>
    <row r="362" s="2" customFormat="1" ht="24.15" customHeight="1">
      <c r="A362" s="39"/>
      <c r="B362" s="40"/>
      <c r="C362" s="205" t="s">
        <v>577</v>
      </c>
      <c r="D362" s="205" t="s">
        <v>118</v>
      </c>
      <c r="E362" s="206" t="s">
        <v>578</v>
      </c>
      <c r="F362" s="207" t="s">
        <v>579</v>
      </c>
      <c r="G362" s="208" t="s">
        <v>218</v>
      </c>
      <c r="H362" s="209">
        <v>22.68</v>
      </c>
      <c r="I362" s="210"/>
      <c r="J362" s="211">
        <f>ROUND(I362*H362,2)</f>
        <v>0</v>
      </c>
      <c r="K362" s="207" t="s">
        <v>122</v>
      </c>
      <c r="L362" s="45"/>
      <c r="M362" s="212" t="s">
        <v>19</v>
      </c>
      <c r="N362" s="213" t="s">
        <v>43</v>
      </c>
      <c r="O362" s="85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123</v>
      </c>
      <c r="AT362" s="216" t="s">
        <v>118</v>
      </c>
      <c r="AU362" s="216" t="s">
        <v>82</v>
      </c>
      <c r="AY362" s="18" t="s">
        <v>116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80</v>
      </c>
      <c r="BK362" s="217">
        <f>ROUND(I362*H362,2)</f>
        <v>0</v>
      </c>
      <c r="BL362" s="18" t="s">
        <v>123</v>
      </c>
      <c r="BM362" s="216" t="s">
        <v>580</v>
      </c>
    </row>
    <row r="363" s="2" customFormat="1">
      <c r="A363" s="39"/>
      <c r="B363" s="40"/>
      <c r="C363" s="41"/>
      <c r="D363" s="218" t="s">
        <v>125</v>
      </c>
      <c r="E363" s="41"/>
      <c r="F363" s="219" t="s">
        <v>581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125</v>
      </c>
      <c r="AU363" s="18" t="s">
        <v>82</v>
      </c>
    </row>
    <row r="364" s="2" customFormat="1">
      <c r="A364" s="39"/>
      <c r="B364" s="40"/>
      <c r="C364" s="41"/>
      <c r="D364" s="223" t="s">
        <v>127</v>
      </c>
      <c r="E364" s="41"/>
      <c r="F364" s="224" t="s">
        <v>582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127</v>
      </c>
      <c r="AU364" s="18" t="s">
        <v>82</v>
      </c>
    </row>
    <row r="365" s="2" customFormat="1" ht="24.15" customHeight="1">
      <c r="A365" s="39"/>
      <c r="B365" s="40"/>
      <c r="C365" s="205" t="s">
        <v>583</v>
      </c>
      <c r="D365" s="205" t="s">
        <v>118</v>
      </c>
      <c r="E365" s="206" t="s">
        <v>584</v>
      </c>
      <c r="F365" s="207" t="s">
        <v>585</v>
      </c>
      <c r="G365" s="208" t="s">
        <v>218</v>
      </c>
      <c r="H365" s="209">
        <v>22.68</v>
      </c>
      <c r="I365" s="210"/>
      <c r="J365" s="211">
        <f>ROUND(I365*H365,2)</f>
        <v>0</v>
      </c>
      <c r="K365" s="207" t="s">
        <v>122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123</v>
      </c>
      <c r="AT365" s="216" t="s">
        <v>118</v>
      </c>
      <c r="AU365" s="216" t="s">
        <v>82</v>
      </c>
      <c r="AY365" s="18" t="s">
        <v>116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123</v>
      </c>
      <c r="BM365" s="216" t="s">
        <v>586</v>
      </c>
    </row>
    <row r="366" s="2" customFormat="1">
      <c r="A366" s="39"/>
      <c r="B366" s="40"/>
      <c r="C366" s="41"/>
      <c r="D366" s="218" t="s">
        <v>125</v>
      </c>
      <c r="E366" s="41"/>
      <c r="F366" s="219" t="s">
        <v>587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125</v>
      </c>
      <c r="AU366" s="18" t="s">
        <v>82</v>
      </c>
    </row>
    <row r="367" s="2" customFormat="1">
      <c r="A367" s="39"/>
      <c r="B367" s="40"/>
      <c r="C367" s="41"/>
      <c r="D367" s="223" t="s">
        <v>127</v>
      </c>
      <c r="E367" s="41"/>
      <c r="F367" s="224" t="s">
        <v>588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127</v>
      </c>
      <c r="AU367" s="18" t="s">
        <v>82</v>
      </c>
    </row>
    <row r="368" s="2" customFormat="1" ht="24.15" customHeight="1">
      <c r="A368" s="39"/>
      <c r="B368" s="40"/>
      <c r="C368" s="205" t="s">
        <v>589</v>
      </c>
      <c r="D368" s="205" t="s">
        <v>118</v>
      </c>
      <c r="E368" s="206" t="s">
        <v>590</v>
      </c>
      <c r="F368" s="207" t="s">
        <v>591</v>
      </c>
      <c r="G368" s="208" t="s">
        <v>218</v>
      </c>
      <c r="H368" s="209">
        <v>22.68</v>
      </c>
      <c r="I368" s="210"/>
      <c r="J368" s="211">
        <f>ROUND(I368*H368,2)</f>
        <v>0</v>
      </c>
      <c r="K368" s="207" t="s">
        <v>122</v>
      </c>
      <c r="L368" s="45"/>
      <c r="M368" s="212" t="s">
        <v>19</v>
      </c>
      <c r="N368" s="213" t="s">
        <v>43</v>
      </c>
      <c r="O368" s="85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123</v>
      </c>
      <c r="AT368" s="216" t="s">
        <v>118</v>
      </c>
      <c r="AU368" s="216" t="s">
        <v>82</v>
      </c>
      <c r="AY368" s="18" t="s">
        <v>116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80</v>
      </c>
      <c r="BK368" s="217">
        <f>ROUND(I368*H368,2)</f>
        <v>0</v>
      </c>
      <c r="BL368" s="18" t="s">
        <v>123</v>
      </c>
      <c r="BM368" s="216" t="s">
        <v>592</v>
      </c>
    </row>
    <row r="369" s="2" customFormat="1">
      <c r="A369" s="39"/>
      <c r="B369" s="40"/>
      <c r="C369" s="41"/>
      <c r="D369" s="218" t="s">
        <v>125</v>
      </c>
      <c r="E369" s="41"/>
      <c r="F369" s="219" t="s">
        <v>593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125</v>
      </c>
      <c r="AU369" s="18" t="s">
        <v>82</v>
      </c>
    </row>
    <row r="370" s="2" customFormat="1">
      <c r="A370" s="39"/>
      <c r="B370" s="40"/>
      <c r="C370" s="41"/>
      <c r="D370" s="223" t="s">
        <v>127</v>
      </c>
      <c r="E370" s="41"/>
      <c r="F370" s="224" t="s">
        <v>594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127</v>
      </c>
      <c r="AU370" s="18" t="s">
        <v>82</v>
      </c>
    </row>
    <row r="371" s="2" customFormat="1" ht="24.15" customHeight="1">
      <c r="A371" s="39"/>
      <c r="B371" s="40"/>
      <c r="C371" s="205" t="s">
        <v>595</v>
      </c>
      <c r="D371" s="205" t="s">
        <v>118</v>
      </c>
      <c r="E371" s="206" t="s">
        <v>596</v>
      </c>
      <c r="F371" s="207" t="s">
        <v>597</v>
      </c>
      <c r="G371" s="208" t="s">
        <v>218</v>
      </c>
      <c r="H371" s="209">
        <v>317.51999999999998</v>
      </c>
      <c r="I371" s="210"/>
      <c r="J371" s="211">
        <f>ROUND(I371*H371,2)</f>
        <v>0</v>
      </c>
      <c r="K371" s="207" t="s">
        <v>122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123</v>
      </c>
      <c r="AT371" s="216" t="s">
        <v>118</v>
      </c>
      <c r="AU371" s="216" t="s">
        <v>82</v>
      </c>
      <c r="AY371" s="18" t="s">
        <v>116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123</v>
      </c>
      <c r="BM371" s="216" t="s">
        <v>598</v>
      </c>
    </row>
    <row r="372" s="2" customFormat="1">
      <c r="A372" s="39"/>
      <c r="B372" s="40"/>
      <c r="C372" s="41"/>
      <c r="D372" s="218" t="s">
        <v>125</v>
      </c>
      <c r="E372" s="41"/>
      <c r="F372" s="219" t="s">
        <v>599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125</v>
      </c>
      <c r="AU372" s="18" t="s">
        <v>82</v>
      </c>
    </row>
    <row r="373" s="2" customFormat="1">
      <c r="A373" s="39"/>
      <c r="B373" s="40"/>
      <c r="C373" s="41"/>
      <c r="D373" s="223" t="s">
        <v>127</v>
      </c>
      <c r="E373" s="41"/>
      <c r="F373" s="224" t="s">
        <v>600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127</v>
      </c>
      <c r="AU373" s="18" t="s">
        <v>82</v>
      </c>
    </row>
    <row r="374" s="13" customFormat="1">
      <c r="A374" s="13"/>
      <c r="B374" s="225"/>
      <c r="C374" s="226"/>
      <c r="D374" s="218" t="s">
        <v>129</v>
      </c>
      <c r="E374" s="227" t="s">
        <v>19</v>
      </c>
      <c r="F374" s="228" t="s">
        <v>601</v>
      </c>
      <c r="G374" s="226"/>
      <c r="H374" s="229">
        <v>317.51999999999998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129</v>
      </c>
      <c r="AU374" s="235" t="s">
        <v>82</v>
      </c>
      <c r="AV374" s="13" t="s">
        <v>82</v>
      </c>
      <c r="AW374" s="13" t="s">
        <v>33</v>
      </c>
      <c r="AX374" s="13" t="s">
        <v>80</v>
      </c>
      <c r="AY374" s="235" t="s">
        <v>116</v>
      </c>
    </row>
    <row r="375" s="12" customFormat="1" ht="22.8" customHeight="1">
      <c r="A375" s="12"/>
      <c r="B375" s="189"/>
      <c r="C375" s="190"/>
      <c r="D375" s="191" t="s">
        <v>71</v>
      </c>
      <c r="E375" s="203" t="s">
        <v>602</v>
      </c>
      <c r="F375" s="203" t="s">
        <v>603</v>
      </c>
      <c r="G375" s="190"/>
      <c r="H375" s="190"/>
      <c r="I375" s="193"/>
      <c r="J375" s="204">
        <f>BK375</f>
        <v>0</v>
      </c>
      <c r="K375" s="190"/>
      <c r="L375" s="195"/>
      <c r="M375" s="196"/>
      <c r="N375" s="197"/>
      <c r="O375" s="197"/>
      <c r="P375" s="198">
        <f>SUM(P376:P378)</f>
        <v>0</v>
      </c>
      <c r="Q375" s="197"/>
      <c r="R375" s="198">
        <f>SUM(R376:R378)</f>
        <v>0</v>
      </c>
      <c r="S375" s="197"/>
      <c r="T375" s="199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0" t="s">
        <v>80</v>
      </c>
      <c r="AT375" s="201" t="s">
        <v>71</v>
      </c>
      <c r="AU375" s="201" t="s">
        <v>80</v>
      </c>
      <c r="AY375" s="200" t="s">
        <v>116</v>
      </c>
      <c r="BK375" s="202">
        <f>SUM(BK376:BK378)</f>
        <v>0</v>
      </c>
    </row>
    <row r="376" s="2" customFormat="1" ht="24.15" customHeight="1">
      <c r="A376" s="39"/>
      <c r="B376" s="40"/>
      <c r="C376" s="205" t="s">
        <v>604</v>
      </c>
      <c r="D376" s="205" t="s">
        <v>118</v>
      </c>
      <c r="E376" s="206" t="s">
        <v>605</v>
      </c>
      <c r="F376" s="207" t="s">
        <v>606</v>
      </c>
      <c r="G376" s="208" t="s">
        <v>218</v>
      </c>
      <c r="H376" s="209">
        <v>534.24000000000001</v>
      </c>
      <c r="I376" s="210"/>
      <c r="J376" s="211">
        <f>ROUND(I376*H376,2)</f>
        <v>0</v>
      </c>
      <c r="K376" s="207" t="s">
        <v>122</v>
      </c>
      <c r="L376" s="45"/>
      <c r="M376" s="212" t="s">
        <v>19</v>
      </c>
      <c r="N376" s="213" t="s">
        <v>43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123</v>
      </c>
      <c r="AT376" s="216" t="s">
        <v>118</v>
      </c>
      <c r="AU376" s="216" t="s">
        <v>82</v>
      </c>
      <c r="AY376" s="18" t="s">
        <v>116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80</v>
      </c>
      <c r="BK376" s="217">
        <f>ROUND(I376*H376,2)</f>
        <v>0</v>
      </c>
      <c r="BL376" s="18" t="s">
        <v>123</v>
      </c>
      <c r="BM376" s="216" t="s">
        <v>607</v>
      </c>
    </row>
    <row r="377" s="2" customFormat="1">
      <c r="A377" s="39"/>
      <c r="B377" s="40"/>
      <c r="C377" s="41"/>
      <c r="D377" s="218" t="s">
        <v>125</v>
      </c>
      <c r="E377" s="41"/>
      <c r="F377" s="219" t="s">
        <v>608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125</v>
      </c>
      <c r="AU377" s="18" t="s">
        <v>82</v>
      </c>
    </row>
    <row r="378" s="2" customFormat="1">
      <c r="A378" s="39"/>
      <c r="B378" s="40"/>
      <c r="C378" s="41"/>
      <c r="D378" s="223" t="s">
        <v>127</v>
      </c>
      <c r="E378" s="41"/>
      <c r="F378" s="224" t="s">
        <v>609</v>
      </c>
      <c r="G378" s="41"/>
      <c r="H378" s="41"/>
      <c r="I378" s="220"/>
      <c r="J378" s="41"/>
      <c r="K378" s="41"/>
      <c r="L378" s="45"/>
      <c r="M378" s="267"/>
      <c r="N378" s="268"/>
      <c r="O378" s="269"/>
      <c r="P378" s="269"/>
      <c r="Q378" s="269"/>
      <c r="R378" s="269"/>
      <c r="S378" s="269"/>
      <c r="T378" s="270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127</v>
      </c>
      <c r="AU378" s="18" t="s">
        <v>82</v>
      </c>
    </row>
    <row r="379" s="2" customFormat="1" ht="6.96" customHeight="1">
      <c r="A379" s="39"/>
      <c r="B379" s="60"/>
      <c r="C379" s="61"/>
      <c r="D379" s="61"/>
      <c r="E379" s="61"/>
      <c r="F379" s="61"/>
      <c r="G379" s="61"/>
      <c r="H379" s="61"/>
      <c r="I379" s="61"/>
      <c r="J379" s="61"/>
      <c r="K379" s="61"/>
      <c r="L379" s="45"/>
      <c r="M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</row>
  </sheetData>
  <sheetProtection sheet="1" autoFilter="0" formatColumns="0" formatRows="0" objects="1" scenarios="1" spinCount="100000" saltValue="GcSa//31zjaVrfJbEjSt0MukNMt1ML6rnIKlME3DUC/rznN8jyBAt1Ug/3dzoSWg+f2xn7sMhfm010fcgmjkog==" hashValue="+WQ7FwYbmNeyNQ9XnWW9nTOqDPvtTRcrfJIphnSXLprUbPgjgXmUvO2pHK/TFocDyp+HH4qAtYvPc8c4junp2Q==" algorithmName="SHA-512" password="CC0F"/>
  <autoFilter ref="C86:K37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2_01/121151125"/>
    <hyperlink ref="F96" r:id="rId2" display="https://podminky.urs.cz/item/CS_URS_2022_01/122151106"/>
    <hyperlink ref="F99" r:id="rId3" display="https://podminky.urs.cz/item/CS_URS_2022_01/125253101"/>
    <hyperlink ref="F103" r:id="rId4" display="https://podminky.urs.cz/item/CS_URS_2022_01/125703311"/>
    <hyperlink ref="F107" r:id="rId5" display="https://podminky.urs.cz/item/CS_URS_2022_01/132251254"/>
    <hyperlink ref="F113" r:id="rId6" display="https://podminky.urs.cz/item/CS_URS_2022_01/132254101"/>
    <hyperlink ref="F117" r:id="rId7" display="https://podminky.urs.cz/item/CS_URS_2022_01/133254102"/>
    <hyperlink ref="F121" r:id="rId8" display="https://podminky.urs.cz/item/CS_URS_2022_01/151101101"/>
    <hyperlink ref="F125" r:id="rId9" display="https://podminky.urs.cz/item/CS_URS_2022_01/151101111"/>
    <hyperlink ref="F129" r:id="rId10" display="https://podminky.urs.cz/item/CS_URS_2022_01/162351103"/>
    <hyperlink ref="F133" r:id="rId11" display="https://podminky.urs.cz/item/CS_URS_2022_01/162751117"/>
    <hyperlink ref="F137" r:id="rId12" display="https://podminky.urs.cz/item/CS_URS_2022_01/167151111"/>
    <hyperlink ref="F141" r:id="rId13" display="https://podminky.urs.cz/item/CS_URS_2022_01/171103213"/>
    <hyperlink ref="F149" r:id="rId14" display="https://podminky.urs.cz/item/CS_URS_2022_01/171151103"/>
    <hyperlink ref="F156" r:id="rId15" display="https://podminky.urs.cz/item/CS_URS_2022_01/171153101"/>
    <hyperlink ref="F160" r:id="rId16" display="https://podminky.urs.cz/item/CS_URS_2022_01/174151101"/>
    <hyperlink ref="F165" r:id="rId17" display="https://podminky.urs.cz/item/CS_URS_2022_01/175111101"/>
    <hyperlink ref="F173" r:id="rId18" display="https://podminky.urs.cz/item/CS_URS_2022_01/175111109"/>
    <hyperlink ref="F177" r:id="rId19" display="https://podminky.urs.cz/item/CS_URS_2022_01/175111201"/>
    <hyperlink ref="F181" r:id="rId20" display="https://podminky.urs.cz/item/CS_URS_2022_01/175111209"/>
    <hyperlink ref="F185" r:id="rId21" display="https://podminky.urs.cz/item/CS_URS_2022_01/181151331"/>
    <hyperlink ref="F189" r:id="rId22" display="https://podminky.urs.cz/item/CS_URS_2022_01/181351113"/>
    <hyperlink ref="F193" r:id="rId23" display="https://podminky.urs.cz/item/CS_URS_2022_01/181411121"/>
    <hyperlink ref="F201" r:id="rId24" display="https://podminky.urs.cz/item/CS_URS_2022_01/181951111"/>
    <hyperlink ref="F205" r:id="rId25" display="https://podminky.urs.cz/item/CS_URS_2022_01/181951112"/>
    <hyperlink ref="F209" r:id="rId26" display="https://podminky.urs.cz/item/CS_URS_2022_01/182112121"/>
    <hyperlink ref="F213" r:id="rId27" display="https://podminky.urs.cz/item/CS_URS_2022_01/182251101"/>
    <hyperlink ref="F217" r:id="rId28" display="https://podminky.urs.cz/item/CS_URS_2022_01/183112130"/>
    <hyperlink ref="F224" r:id="rId29" display="https://podminky.urs.cz/item/CS_URS_2022_01/184004721"/>
    <hyperlink ref="F240" r:id="rId30" display="https://podminky.urs.cz/item/CS_URS_2022_01/184802211"/>
    <hyperlink ref="F244" r:id="rId31" display="https://podminky.urs.cz/item/CS_URS_2022_01/184911431"/>
    <hyperlink ref="F252" r:id="rId32" display="https://podminky.urs.cz/item/CS_URS_2022_01/451313521"/>
    <hyperlink ref="F256" r:id="rId33" display="https://podminky.urs.cz/item/CS_URS_2022_01/451315125"/>
    <hyperlink ref="F260" r:id="rId34" display="https://podminky.urs.cz/item/CS_URS_2022_01/451504112"/>
    <hyperlink ref="F267" r:id="rId35" display="https://podminky.urs.cz/item/CS_URS_2022_01/451504114"/>
    <hyperlink ref="F274" r:id="rId36" display="https://podminky.urs.cz/item/CS_URS_2022_01/451541192"/>
    <hyperlink ref="F278" r:id="rId37" display="https://podminky.urs.cz/item/CS_URS_2022_01/451595111"/>
    <hyperlink ref="F282" r:id="rId38" display="https://podminky.urs.cz/item/CS_URS_2022_01/463211111"/>
    <hyperlink ref="F289" r:id="rId39" display="https://podminky.urs.cz/item/CS_URS_2022_01/465928111"/>
    <hyperlink ref="F297" r:id="rId40" display="https://podminky.urs.cz/item/CS_URS_2022_01/511311014"/>
    <hyperlink ref="F301" r:id="rId41" display="https://podminky.urs.cz/item/CS_URS_2022_01/564871111"/>
    <hyperlink ref="F307" r:id="rId42" display="https://podminky.urs.cz/item/CS_URS_2022_01/871373121"/>
    <hyperlink ref="F315" r:id="rId43" display="https://podminky.urs.cz/item/CS_URS_2022_01/892372121"/>
    <hyperlink ref="F323" r:id="rId44" display="https://podminky.urs.cz/item/CS_URS_2022_01/894212121"/>
    <hyperlink ref="F327" r:id="rId45" display="https://podminky.urs.cz/item/CS_URS_2022_01/894213111"/>
    <hyperlink ref="F331" r:id="rId46" display="https://podminky.urs.cz/item/CS_URS_2022_01/899203112"/>
    <hyperlink ref="F339" r:id="rId47" display="https://podminky.urs.cz/item/CS_URS_2022_01/919413211"/>
    <hyperlink ref="F343" r:id="rId48" display="https://podminky.urs.cz/item/CS_URS_2022_01/919511112"/>
    <hyperlink ref="F347" r:id="rId49" display="https://podminky.urs.cz/item/CS_URS_2022_01/919521015"/>
    <hyperlink ref="F355" r:id="rId50" display="https://podminky.urs.cz/item/CS_URS_2022_01/919535556"/>
    <hyperlink ref="F359" r:id="rId51" display="https://podminky.urs.cz/item/CS_URS_2022_01/938902206"/>
    <hyperlink ref="F364" r:id="rId52" display="https://podminky.urs.cz/item/CS_URS_2022_01/997013509"/>
    <hyperlink ref="F367" r:id="rId53" display="https://podminky.urs.cz/item/CS_URS_2022_01/997013655"/>
    <hyperlink ref="F370" r:id="rId54" display="https://podminky.urs.cz/item/CS_URS_2022_01/997321511"/>
    <hyperlink ref="F373" r:id="rId55" display="https://podminky.urs.cz/item/CS_URS_2022_01/997321519"/>
    <hyperlink ref="F378" r:id="rId56" display="https://podminky.urs.cz/item/CS_URS_2022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Strahovice, dešťová kanalizace u vodárny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30. 6. 2022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ROUND((SUM(BE83:BE125)),  2)</f>
        <v>0</v>
      </c>
      <c r="G33" s="39"/>
      <c r="H33" s="39"/>
      <c r="I33" s="149">
        <v>0.20999999999999999</v>
      </c>
      <c r="J33" s="148">
        <f>ROUND(((SUM(BE83:BE125))*I33),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ROUND((SUM(BF83:BF125)),  2)</f>
        <v>0</v>
      </c>
      <c r="G34" s="39"/>
      <c r="H34" s="39"/>
      <c r="I34" s="149">
        <v>0.14999999999999999</v>
      </c>
      <c r="J34" s="148">
        <f>ROUND(((SUM(BF83:BF125))*I34),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ROUND((SUM(BG83:BG125)),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ROUND((SUM(BH83:BH125)),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ROUND((SUM(BI83:BI125)),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Strahovice, dešťová kanalizace u vodárny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VN a 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Strahovice</v>
      </c>
      <c r="G52" s="41"/>
      <c r="H52" s="41"/>
      <c r="I52" s="33" t="s">
        <v>23</v>
      </c>
      <c r="J52" s="73" t="str">
        <f>IF(J12="","",J12)</f>
        <v>30. 6. 2022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Ing. Jiří Jurečka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Atgeliér EMMET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611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612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613</v>
      </c>
      <c r="E62" s="175"/>
      <c r="F62" s="175"/>
      <c r="G62" s="175"/>
      <c r="H62" s="175"/>
      <c r="I62" s="175"/>
      <c r="J62" s="176">
        <f>J98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614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Strahovice, dešťová kanalizace u vodárny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87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VN a ON - Vedlejší a ostatní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Strahovice</v>
      </c>
      <c r="G77" s="41"/>
      <c r="H77" s="41"/>
      <c r="I77" s="33" t="s">
        <v>23</v>
      </c>
      <c r="J77" s="73" t="str">
        <f>IF(J12="","",J12)</f>
        <v>30. 6. 2022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Ing. Jiří Jurečka</v>
      </c>
      <c r="G79" s="41"/>
      <c r="H79" s="41"/>
      <c r="I79" s="33" t="s">
        <v>31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Atgeliér EMMET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102</v>
      </c>
      <c r="D82" s="181" t="s">
        <v>57</v>
      </c>
      <c r="E82" s="181" t="s">
        <v>53</v>
      </c>
      <c r="F82" s="181" t="s">
        <v>54</v>
      </c>
      <c r="G82" s="181" t="s">
        <v>103</v>
      </c>
      <c r="H82" s="181" t="s">
        <v>104</v>
      </c>
      <c r="I82" s="181" t="s">
        <v>105</v>
      </c>
      <c r="J82" s="181" t="s">
        <v>91</v>
      </c>
      <c r="K82" s="182" t="s">
        <v>106</v>
      </c>
      <c r="L82" s="183"/>
      <c r="M82" s="93" t="s">
        <v>19</v>
      </c>
      <c r="N82" s="94" t="s">
        <v>42</v>
      </c>
      <c r="O82" s="94" t="s">
        <v>107</v>
      </c>
      <c r="P82" s="94" t="s">
        <v>108</v>
      </c>
      <c r="Q82" s="94" t="s">
        <v>109</v>
      </c>
      <c r="R82" s="94" t="s">
        <v>110</v>
      </c>
      <c r="S82" s="94" t="s">
        <v>111</v>
      </c>
      <c r="T82" s="95" t="s">
        <v>112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92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615</v>
      </c>
      <c r="F84" s="192" t="s">
        <v>616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P85+P98+P108</f>
        <v>0</v>
      </c>
      <c r="Q84" s="197"/>
      <c r="R84" s="198">
        <f>R85+R98+R108</f>
        <v>0</v>
      </c>
      <c r="S84" s="197"/>
      <c r="T84" s="199">
        <f>T85+T98+T108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150</v>
      </c>
      <c r="AT84" s="201" t="s">
        <v>71</v>
      </c>
      <c r="AU84" s="201" t="s">
        <v>72</v>
      </c>
      <c r="AY84" s="200" t="s">
        <v>116</v>
      </c>
      <c r="BK84" s="202">
        <f>BK85+BK98+BK108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617</v>
      </c>
      <c r="F85" s="203" t="s">
        <v>618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SUM(P86:P97)</f>
        <v>0</v>
      </c>
      <c r="Q85" s="197"/>
      <c r="R85" s="198">
        <f>SUM(R86:R97)</f>
        <v>0</v>
      </c>
      <c r="S85" s="197"/>
      <c r="T85" s="199">
        <f>SUM(T86:T97)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150</v>
      </c>
      <c r="AT85" s="201" t="s">
        <v>71</v>
      </c>
      <c r="AU85" s="201" t="s">
        <v>80</v>
      </c>
      <c r="AY85" s="200" t="s">
        <v>116</v>
      </c>
      <c r="BK85" s="202">
        <f>SUM(BK86:BK97)</f>
        <v>0</v>
      </c>
    </row>
    <row r="86" s="2" customFormat="1" ht="16.5" customHeight="1">
      <c r="A86" s="39"/>
      <c r="B86" s="40"/>
      <c r="C86" s="205" t="s">
        <v>80</v>
      </c>
      <c r="D86" s="205" t="s">
        <v>118</v>
      </c>
      <c r="E86" s="206" t="s">
        <v>619</v>
      </c>
      <c r="F86" s="207" t="s">
        <v>620</v>
      </c>
      <c r="G86" s="208" t="s">
        <v>506</v>
      </c>
      <c r="H86" s="209">
        <v>1</v>
      </c>
      <c r="I86" s="210"/>
      <c r="J86" s="211">
        <f>ROUND(I86*H86,2)</f>
        <v>0</v>
      </c>
      <c r="K86" s="207" t="s">
        <v>122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621</v>
      </c>
      <c r="AT86" s="216" t="s">
        <v>118</v>
      </c>
      <c r="AU86" s="216" t="s">
        <v>82</v>
      </c>
      <c r="AY86" s="18" t="s">
        <v>116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621</v>
      </c>
      <c r="BM86" s="216" t="s">
        <v>622</v>
      </c>
    </row>
    <row r="87" s="2" customFormat="1">
      <c r="A87" s="39"/>
      <c r="B87" s="40"/>
      <c r="C87" s="41"/>
      <c r="D87" s="218" t="s">
        <v>125</v>
      </c>
      <c r="E87" s="41"/>
      <c r="F87" s="219" t="s">
        <v>620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125</v>
      </c>
      <c r="AU87" s="18" t="s">
        <v>82</v>
      </c>
    </row>
    <row r="88" s="2" customFormat="1">
      <c r="A88" s="39"/>
      <c r="B88" s="40"/>
      <c r="C88" s="41"/>
      <c r="D88" s="223" t="s">
        <v>127</v>
      </c>
      <c r="E88" s="41"/>
      <c r="F88" s="224" t="s">
        <v>623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127</v>
      </c>
      <c r="AU88" s="18" t="s">
        <v>82</v>
      </c>
    </row>
    <row r="89" s="13" customFormat="1">
      <c r="A89" s="13"/>
      <c r="B89" s="225"/>
      <c r="C89" s="226"/>
      <c r="D89" s="218" t="s">
        <v>129</v>
      </c>
      <c r="E89" s="227" t="s">
        <v>19</v>
      </c>
      <c r="F89" s="228" t="s">
        <v>624</v>
      </c>
      <c r="G89" s="226"/>
      <c r="H89" s="229">
        <v>1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129</v>
      </c>
      <c r="AU89" s="235" t="s">
        <v>82</v>
      </c>
      <c r="AV89" s="13" t="s">
        <v>82</v>
      </c>
      <c r="AW89" s="13" t="s">
        <v>33</v>
      </c>
      <c r="AX89" s="13" t="s">
        <v>80</v>
      </c>
      <c r="AY89" s="235" t="s">
        <v>116</v>
      </c>
    </row>
    <row r="90" s="2" customFormat="1" ht="16.5" customHeight="1">
      <c r="A90" s="39"/>
      <c r="B90" s="40"/>
      <c r="C90" s="205" t="s">
        <v>82</v>
      </c>
      <c r="D90" s="205" t="s">
        <v>118</v>
      </c>
      <c r="E90" s="206" t="s">
        <v>625</v>
      </c>
      <c r="F90" s="207" t="s">
        <v>626</v>
      </c>
      <c r="G90" s="208" t="s">
        <v>627</v>
      </c>
      <c r="H90" s="209">
        <v>1</v>
      </c>
      <c r="I90" s="210"/>
      <c r="J90" s="211">
        <f>ROUND(I90*H90,2)</f>
        <v>0</v>
      </c>
      <c r="K90" s="207" t="s">
        <v>122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621</v>
      </c>
      <c r="AT90" s="216" t="s">
        <v>118</v>
      </c>
      <c r="AU90" s="216" t="s">
        <v>82</v>
      </c>
      <c r="AY90" s="18" t="s">
        <v>116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621</v>
      </c>
      <c r="BM90" s="216" t="s">
        <v>628</v>
      </c>
    </row>
    <row r="91" s="2" customFormat="1">
      <c r="A91" s="39"/>
      <c r="B91" s="40"/>
      <c r="C91" s="41"/>
      <c r="D91" s="218" t="s">
        <v>125</v>
      </c>
      <c r="E91" s="41"/>
      <c r="F91" s="219" t="s">
        <v>626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125</v>
      </c>
      <c r="AU91" s="18" t="s">
        <v>82</v>
      </c>
    </row>
    <row r="92" s="2" customFormat="1">
      <c r="A92" s="39"/>
      <c r="B92" s="40"/>
      <c r="C92" s="41"/>
      <c r="D92" s="223" t="s">
        <v>127</v>
      </c>
      <c r="E92" s="41"/>
      <c r="F92" s="224" t="s">
        <v>629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127</v>
      </c>
      <c r="AU92" s="18" t="s">
        <v>82</v>
      </c>
    </row>
    <row r="93" s="15" customFormat="1">
      <c r="A93" s="15"/>
      <c r="B93" s="257"/>
      <c r="C93" s="258"/>
      <c r="D93" s="218" t="s">
        <v>129</v>
      </c>
      <c r="E93" s="259" t="s">
        <v>19</v>
      </c>
      <c r="F93" s="260" t="s">
        <v>630</v>
      </c>
      <c r="G93" s="258"/>
      <c r="H93" s="259" t="s">
        <v>19</v>
      </c>
      <c r="I93" s="261"/>
      <c r="J93" s="258"/>
      <c r="K93" s="258"/>
      <c r="L93" s="262"/>
      <c r="M93" s="263"/>
      <c r="N93" s="264"/>
      <c r="O93" s="264"/>
      <c r="P93" s="264"/>
      <c r="Q93" s="264"/>
      <c r="R93" s="264"/>
      <c r="S93" s="264"/>
      <c r="T93" s="26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6" t="s">
        <v>129</v>
      </c>
      <c r="AU93" s="266" t="s">
        <v>82</v>
      </c>
      <c r="AV93" s="15" t="s">
        <v>80</v>
      </c>
      <c r="AW93" s="15" t="s">
        <v>33</v>
      </c>
      <c r="AX93" s="15" t="s">
        <v>72</v>
      </c>
      <c r="AY93" s="266" t="s">
        <v>116</v>
      </c>
    </row>
    <row r="94" s="15" customFormat="1">
      <c r="A94" s="15"/>
      <c r="B94" s="257"/>
      <c r="C94" s="258"/>
      <c r="D94" s="218" t="s">
        <v>129</v>
      </c>
      <c r="E94" s="259" t="s">
        <v>19</v>
      </c>
      <c r="F94" s="260" t="s">
        <v>631</v>
      </c>
      <c r="G94" s="258"/>
      <c r="H94" s="259" t="s">
        <v>19</v>
      </c>
      <c r="I94" s="261"/>
      <c r="J94" s="258"/>
      <c r="K94" s="258"/>
      <c r="L94" s="262"/>
      <c r="M94" s="263"/>
      <c r="N94" s="264"/>
      <c r="O94" s="264"/>
      <c r="P94" s="264"/>
      <c r="Q94" s="264"/>
      <c r="R94" s="264"/>
      <c r="S94" s="264"/>
      <c r="T94" s="26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6" t="s">
        <v>129</v>
      </c>
      <c r="AU94" s="266" t="s">
        <v>82</v>
      </c>
      <c r="AV94" s="15" t="s">
        <v>80</v>
      </c>
      <c r="AW94" s="15" t="s">
        <v>33</v>
      </c>
      <c r="AX94" s="15" t="s">
        <v>72</v>
      </c>
      <c r="AY94" s="266" t="s">
        <v>116</v>
      </c>
    </row>
    <row r="95" s="15" customFormat="1">
      <c r="A95" s="15"/>
      <c r="B95" s="257"/>
      <c r="C95" s="258"/>
      <c r="D95" s="218" t="s">
        <v>129</v>
      </c>
      <c r="E95" s="259" t="s">
        <v>19</v>
      </c>
      <c r="F95" s="260" t="s">
        <v>632</v>
      </c>
      <c r="G95" s="258"/>
      <c r="H95" s="259" t="s">
        <v>19</v>
      </c>
      <c r="I95" s="261"/>
      <c r="J95" s="258"/>
      <c r="K95" s="258"/>
      <c r="L95" s="262"/>
      <c r="M95" s="263"/>
      <c r="N95" s="264"/>
      <c r="O95" s="264"/>
      <c r="P95" s="264"/>
      <c r="Q95" s="264"/>
      <c r="R95" s="264"/>
      <c r="S95" s="264"/>
      <c r="T95" s="26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6" t="s">
        <v>129</v>
      </c>
      <c r="AU95" s="266" t="s">
        <v>82</v>
      </c>
      <c r="AV95" s="15" t="s">
        <v>80</v>
      </c>
      <c r="AW95" s="15" t="s">
        <v>33</v>
      </c>
      <c r="AX95" s="15" t="s">
        <v>72</v>
      </c>
      <c r="AY95" s="266" t="s">
        <v>116</v>
      </c>
    </row>
    <row r="96" s="13" customFormat="1">
      <c r="A96" s="13"/>
      <c r="B96" s="225"/>
      <c r="C96" s="226"/>
      <c r="D96" s="218" t="s">
        <v>129</v>
      </c>
      <c r="E96" s="227" t="s">
        <v>19</v>
      </c>
      <c r="F96" s="228" t="s">
        <v>633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129</v>
      </c>
      <c r="AU96" s="235" t="s">
        <v>82</v>
      </c>
      <c r="AV96" s="13" t="s">
        <v>82</v>
      </c>
      <c r="AW96" s="13" t="s">
        <v>33</v>
      </c>
      <c r="AX96" s="13" t="s">
        <v>80</v>
      </c>
      <c r="AY96" s="235" t="s">
        <v>116</v>
      </c>
    </row>
    <row r="97" s="15" customFormat="1">
      <c r="A97" s="15"/>
      <c r="B97" s="257"/>
      <c r="C97" s="258"/>
      <c r="D97" s="218" t="s">
        <v>129</v>
      </c>
      <c r="E97" s="259" t="s">
        <v>19</v>
      </c>
      <c r="F97" s="260" t="s">
        <v>634</v>
      </c>
      <c r="G97" s="258"/>
      <c r="H97" s="259" t="s">
        <v>19</v>
      </c>
      <c r="I97" s="261"/>
      <c r="J97" s="258"/>
      <c r="K97" s="258"/>
      <c r="L97" s="262"/>
      <c r="M97" s="263"/>
      <c r="N97" s="264"/>
      <c r="O97" s="264"/>
      <c r="P97" s="264"/>
      <c r="Q97" s="264"/>
      <c r="R97" s="264"/>
      <c r="S97" s="264"/>
      <c r="T97" s="26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6" t="s">
        <v>129</v>
      </c>
      <c r="AU97" s="266" t="s">
        <v>82</v>
      </c>
      <c r="AV97" s="15" t="s">
        <v>80</v>
      </c>
      <c r="AW97" s="15" t="s">
        <v>33</v>
      </c>
      <c r="AX97" s="15" t="s">
        <v>72</v>
      </c>
      <c r="AY97" s="266" t="s">
        <v>116</v>
      </c>
    </row>
    <row r="98" s="12" customFormat="1" ht="22.8" customHeight="1">
      <c r="A98" s="12"/>
      <c r="B98" s="189"/>
      <c r="C98" s="190"/>
      <c r="D98" s="191" t="s">
        <v>71</v>
      </c>
      <c r="E98" s="203" t="s">
        <v>635</v>
      </c>
      <c r="F98" s="203" t="s">
        <v>636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SUM(P99:P107)</f>
        <v>0</v>
      </c>
      <c r="Q98" s="197"/>
      <c r="R98" s="198">
        <f>SUM(R99:R107)</f>
        <v>0</v>
      </c>
      <c r="S98" s="197"/>
      <c r="T98" s="199">
        <f>SUM(T99:T107)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150</v>
      </c>
      <c r="AT98" s="201" t="s">
        <v>71</v>
      </c>
      <c r="AU98" s="201" t="s">
        <v>80</v>
      </c>
      <c r="AY98" s="200" t="s">
        <v>116</v>
      </c>
      <c r="BK98" s="202">
        <f>SUM(BK99:BK107)</f>
        <v>0</v>
      </c>
    </row>
    <row r="99" s="2" customFormat="1" ht="16.5" customHeight="1">
      <c r="A99" s="39"/>
      <c r="B99" s="40"/>
      <c r="C99" s="205" t="s">
        <v>137</v>
      </c>
      <c r="D99" s="205" t="s">
        <v>118</v>
      </c>
      <c r="E99" s="206" t="s">
        <v>637</v>
      </c>
      <c r="F99" s="207" t="s">
        <v>636</v>
      </c>
      <c r="G99" s="208" t="s">
        <v>627</v>
      </c>
      <c r="H99" s="209">
        <v>1</v>
      </c>
      <c r="I99" s="210"/>
      <c r="J99" s="211">
        <f>ROUND(I99*H99,2)</f>
        <v>0</v>
      </c>
      <c r="K99" s="207" t="s">
        <v>256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621</v>
      </c>
      <c r="AT99" s="216" t="s">
        <v>118</v>
      </c>
      <c r="AU99" s="216" t="s">
        <v>82</v>
      </c>
      <c r="AY99" s="18" t="s">
        <v>116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621</v>
      </c>
      <c r="BM99" s="216" t="s">
        <v>638</v>
      </c>
    </row>
    <row r="100" s="2" customFormat="1">
      <c r="A100" s="39"/>
      <c r="B100" s="40"/>
      <c r="C100" s="41"/>
      <c r="D100" s="218" t="s">
        <v>125</v>
      </c>
      <c r="E100" s="41"/>
      <c r="F100" s="219" t="s">
        <v>636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125</v>
      </c>
      <c r="AU100" s="18" t="s">
        <v>82</v>
      </c>
    </row>
    <row r="101" s="13" customFormat="1">
      <c r="A101" s="13"/>
      <c r="B101" s="225"/>
      <c r="C101" s="226"/>
      <c r="D101" s="218" t="s">
        <v>129</v>
      </c>
      <c r="E101" s="227" t="s">
        <v>19</v>
      </c>
      <c r="F101" s="228" t="s">
        <v>639</v>
      </c>
      <c r="G101" s="226"/>
      <c r="H101" s="229">
        <v>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129</v>
      </c>
      <c r="AU101" s="235" t="s">
        <v>82</v>
      </c>
      <c r="AV101" s="13" t="s">
        <v>82</v>
      </c>
      <c r="AW101" s="13" t="s">
        <v>33</v>
      </c>
      <c r="AX101" s="13" t="s">
        <v>80</v>
      </c>
      <c r="AY101" s="235" t="s">
        <v>116</v>
      </c>
    </row>
    <row r="102" s="15" customFormat="1">
      <c r="A102" s="15"/>
      <c r="B102" s="257"/>
      <c r="C102" s="258"/>
      <c r="D102" s="218" t="s">
        <v>129</v>
      </c>
      <c r="E102" s="259" t="s">
        <v>19</v>
      </c>
      <c r="F102" s="260" t="s">
        <v>640</v>
      </c>
      <c r="G102" s="258"/>
      <c r="H102" s="259" t="s">
        <v>19</v>
      </c>
      <c r="I102" s="261"/>
      <c r="J102" s="258"/>
      <c r="K102" s="258"/>
      <c r="L102" s="262"/>
      <c r="M102" s="263"/>
      <c r="N102" s="264"/>
      <c r="O102" s="264"/>
      <c r="P102" s="264"/>
      <c r="Q102" s="264"/>
      <c r="R102" s="264"/>
      <c r="S102" s="264"/>
      <c r="T102" s="26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6" t="s">
        <v>129</v>
      </c>
      <c r="AU102" s="266" t="s">
        <v>82</v>
      </c>
      <c r="AV102" s="15" t="s">
        <v>80</v>
      </c>
      <c r="AW102" s="15" t="s">
        <v>33</v>
      </c>
      <c r="AX102" s="15" t="s">
        <v>72</v>
      </c>
      <c r="AY102" s="266" t="s">
        <v>116</v>
      </c>
    </row>
    <row r="103" s="2" customFormat="1" ht="16.5" customHeight="1">
      <c r="A103" s="39"/>
      <c r="B103" s="40"/>
      <c r="C103" s="205" t="s">
        <v>123</v>
      </c>
      <c r="D103" s="205" t="s">
        <v>118</v>
      </c>
      <c r="E103" s="206" t="s">
        <v>641</v>
      </c>
      <c r="F103" s="207" t="s">
        <v>642</v>
      </c>
      <c r="G103" s="208" t="s">
        <v>627</v>
      </c>
      <c r="H103" s="209">
        <v>1</v>
      </c>
      <c r="I103" s="210"/>
      <c r="J103" s="211">
        <f>ROUND(I103*H103,2)</f>
        <v>0</v>
      </c>
      <c r="K103" s="207" t="s">
        <v>122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621</v>
      </c>
      <c r="AT103" s="216" t="s">
        <v>118</v>
      </c>
      <c r="AU103" s="216" t="s">
        <v>82</v>
      </c>
      <c r="AY103" s="18" t="s">
        <v>116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621</v>
      </c>
      <c r="BM103" s="216" t="s">
        <v>643</v>
      </c>
    </row>
    <row r="104" s="2" customFormat="1">
      <c r="A104" s="39"/>
      <c r="B104" s="40"/>
      <c r="C104" s="41"/>
      <c r="D104" s="218" t="s">
        <v>125</v>
      </c>
      <c r="E104" s="41"/>
      <c r="F104" s="219" t="s">
        <v>642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125</v>
      </c>
      <c r="AU104" s="18" t="s">
        <v>82</v>
      </c>
    </row>
    <row r="105" s="2" customFormat="1">
      <c r="A105" s="39"/>
      <c r="B105" s="40"/>
      <c r="C105" s="41"/>
      <c r="D105" s="223" t="s">
        <v>127</v>
      </c>
      <c r="E105" s="41"/>
      <c r="F105" s="224" t="s">
        <v>644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127</v>
      </c>
      <c r="AU105" s="18" t="s">
        <v>82</v>
      </c>
    </row>
    <row r="106" s="13" customFormat="1">
      <c r="A106" s="13"/>
      <c r="B106" s="225"/>
      <c r="C106" s="226"/>
      <c r="D106" s="218" t="s">
        <v>129</v>
      </c>
      <c r="E106" s="227" t="s">
        <v>19</v>
      </c>
      <c r="F106" s="228" t="s">
        <v>645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129</v>
      </c>
      <c r="AU106" s="235" t="s">
        <v>82</v>
      </c>
      <c r="AV106" s="13" t="s">
        <v>82</v>
      </c>
      <c r="AW106" s="13" t="s">
        <v>33</v>
      </c>
      <c r="AX106" s="13" t="s">
        <v>80</v>
      </c>
      <c r="AY106" s="235" t="s">
        <v>116</v>
      </c>
    </row>
    <row r="107" s="15" customFormat="1">
      <c r="A107" s="15"/>
      <c r="B107" s="257"/>
      <c r="C107" s="258"/>
      <c r="D107" s="218" t="s">
        <v>129</v>
      </c>
      <c r="E107" s="259" t="s">
        <v>19</v>
      </c>
      <c r="F107" s="260" t="s">
        <v>646</v>
      </c>
      <c r="G107" s="258"/>
      <c r="H107" s="259" t="s">
        <v>19</v>
      </c>
      <c r="I107" s="261"/>
      <c r="J107" s="258"/>
      <c r="K107" s="258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129</v>
      </c>
      <c r="AU107" s="266" t="s">
        <v>82</v>
      </c>
      <c r="AV107" s="15" t="s">
        <v>80</v>
      </c>
      <c r="AW107" s="15" t="s">
        <v>33</v>
      </c>
      <c r="AX107" s="15" t="s">
        <v>72</v>
      </c>
      <c r="AY107" s="266" t="s">
        <v>116</v>
      </c>
    </row>
    <row r="108" s="12" customFormat="1" ht="22.8" customHeight="1">
      <c r="A108" s="12"/>
      <c r="B108" s="189"/>
      <c r="C108" s="190"/>
      <c r="D108" s="191" t="s">
        <v>71</v>
      </c>
      <c r="E108" s="203" t="s">
        <v>647</v>
      </c>
      <c r="F108" s="203" t="s">
        <v>648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SUM(P109:P125)</f>
        <v>0</v>
      </c>
      <c r="Q108" s="197"/>
      <c r="R108" s="198">
        <f>SUM(R109:R125)</f>
        <v>0</v>
      </c>
      <c r="S108" s="197"/>
      <c r="T108" s="199">
        <f>SUM(T109:T125)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150</v>
      </c>
      <c r="AT108" s="201" t="s">
        <v>71</v>
      </c>
      <c r="AU108" s="201" t="s">
        <v>80</v>
      </c>
      <c r="AY108" s="200" t="s">
        <v>116</v>
      </c>
      <c r="BK108" s="202">
        <f>SUM(BK109:BK125)</f>
        <v>0</v>
      </c>
    </row>
    <row r="109" s="2" customFormat="1" ht="16.5" customHeight="1">
      <c r="A109" s="39"/>
      <c r="B109" s="40"/>
      <c r="C109" s="205" t="s">
        <v>150</v>
      </c>
      <c r="D109" s="205" t="s">
        <v>118</v>
      </c>
      <c r="E109" s="206" t="s">
        <v>649</v>
      </c>
      <c r="F109" s="207" t="s">
        <v>650</v>
      </c>
      <c r="G109" s="208" t="s">
        <v>627</v>
      </c>
      <c r="H109" s="209">
        <v>1</v>
      </c>
      <c r="I109" s="210"/>
      <c r="J109" s="211">
        <f>ROUND(I109*H109,2)</f>
        <v>0</v>
      </c>
      <c r="K109" s="207" t="s">
        <v>122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621</v>
      </c>
      <c r="AT109" s="216" t="s">
        <v>118</v>
      </c>
      <c r="AU109" s="216" t="s">
        <v>82</v>
      </c>
      <c r="AY109" s="18" t="s">
        <v>116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621</v>
      </c>
      <c r="BM109" s="216" t="s">
        <v>651</v>
      </c>
    </row>
    <row r="110" s="2" customFormat="1">
      <c r="A110" s="39"/>
      <c r="B110" s="40"/>
      <c r="C110" s="41"/>
      <c r="D110" s="218" t="s">
        <v>125</v>
      </c>
      <c r="E110" s="41"/>
      <c r="F110" s="219" t="s">
        <v>650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125</v>
      </c>
      <c r="AU110" s="18" t="s">
        <v>82</v>
      </c>
    </row>
    <row r="111" s="2" customFormat="1">
      <c r="A111" s="39"/>
      <c r="B111" s="40"/>
      <c r="C111" s="41"/>
      <c r="D111" s="223" t="s">
        <v>127</v>
      </c>
      <c r="E111" s="41"/>
      <c r="F111" s="224" t="s">
        <v>652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127</v>
      </c>
      <c r="AU111" s="18" t="s">
        <v>82</v>
      </c>
    </row>
    <row r="112" s="15" customFormat="1">
      <c r="A112" s="15"/>
      <c r="B112" s="257"/>
      <c r="C112" s="258"/>
      <c r="D112" s="218" t="s">
        <v>129</v>
      </c>
      <c r="E112" s="259" t="s">
        <v>19</v>
      </c>
      <c r="F112" s="260" t="s">
        <v>653</v>
      </c>
      <c r="G112" s="258"/>
      <c r="H112" s="259" t="s">
        <v>19</v>
      </c>
      <c r="I112" s="261"/>
      <c r="J112" s="258"/>
      <c r="K112" s="258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129</v>
      </c>
      <c r="AU112" s="266" t="s">
        <v>82</v>
      </c>
      <c r="AV112" s="15" t="s">
        <v>80</v>
      </c>
      <c r="AW112" s="15" t="s">
        <v>33</v>
      </c>
      <c r="AX112" s="15" t="s">
        <v>72</v>
      </c>
      <c r="AY112" s="266" t="s">
        <v>116</v>
      </c>
    </row>
    <row r="113" s="15" customFormat="1">
      <c r="A113" s="15"/>
      <c r="B113" s="257"/>
      <c r="C113" s="258"/>
      <c r="D113" s="218" t="s">
        <v>129</v>
      </c>
      <c r="E113" s="259" t="s">
        <v>19</v>
      </c>
      <c r="F113" s="260" t="s">
        <v>654</v>
      </c>
      <c r="G113" s="258"/>
      <c r="H113" s="259" t="s">
        <v>19</v>
      </c>
      <c r="I113" s="261"/>
      <c r="J113" s="258"/>
      <c r="K113" s="258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129</v>
      </c>
      <c r="AU113" s="266" t="s">
        <v>82</v>
      </c>
      <c r="AV113" s="15" t="s">
        <v>80</v>
      </c>
      <c r="AW113" s="15" t="s">
        <v>33</v>
      </c>
      <c r="AX113" s="15" t="s">
        <v>72</v>
      </c>
      <c r="AY113" s="266" t="s">
        <v>116</v>
      </c>
    </row>
    <row r="114" s="15" customFormat="1">
      <c r="A114" s="15"/>
      <c r="B114" s="257"/>
      <c r="C114" s="258"/>
      <c r="D114" s="218" t="s">
        <v>129</v>
      </c>
      <c r="E114" s="259" t="s">
        <v>19</v>
      </c>
      <c r="F114" s="260" t="s">
        <v>655</v>
      </c>
      <c r="G114" s="258"/>
      <c r="H114" s="259" t="s">
        <v>19</v>
      </c>
      <c r="I114" s="261"/>
      <c r="J114" s="258"/>
      <c r="K114" s="258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129</v>
      </c>
      <c r="AU114" s="266" t="s">
        <v>82</v>
      </c>
      <c r="AV114" s="15" t="s">
        <v>80</v>
      </c>
      <c r="AW114" s="15" t="s">
        <v>33</v>
      </c>
      <c r="AX114" s="15" t="s">
        <v>72</v>
      </c>
      <c r="AY114" s="266" t="s">
        <v>116</v>
      </c>
    </row>
    <row r="115" s="15" customFormat="1">
      <c r="A115" s="15"/>
      <c r="B115" s="257"/>
      <c r="C115" s="258"/>
      <c r="D115" s="218" t="s">
        <v>129</v>
      </c>
      <c r="E115" s="259" t="s">
        <v>19</v>
      </c>
      <c r="F115" s="260" t="s">
        <v>656</v>
      </c>
      <c r="G115" s="258"/>
      <c r="H115" s="259" t="s">
        <v>19</v>
      </c>
      <c r="I115" s="261"/>
      <c r="J115" s="258"/>
      <c r="K115" s="258"/>
      <c r="L115" s="262"/>
      <c r="M115" s="263"/>
      <c r="N115" s="264"/>
      <c r="O115" s="264"/>
      <c r="P115" s="264"/>
      <c r="Q115" s="264"/>
      <c r="R115" s="264"/>
      <c r="S115" s="264"/>
      <c r="T115" s="26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6" t="s">
        <v>129</v>
      </c>
      <c r="AU115" s="266" t="s">
        <v>82</v>
      </c>
      <c r="AV115" s="15" t="s">
        <v>80</v>
      </c>
      <c r="AW115" s="15" t="s">
        <v>33</v>
      </c>
      <c r="AX115" s="15" t="s">
        <v>72</v>
      </c>
      <c r="AY115" s="266" t="s">
        <v>116</v>
      </c>
    </row>
    <row r="116" s="15" customFormat="1">
      <c r="A116" s="15"/>
      <c r="B116" s="257"/>
      <c r="C116" s="258"/>
      <c r="D116" s="218" t="s">
        <v>129</v>
      </c>
      <c r="E116" s="259" t="s">
        <v>19</v>
      </c>
      <c r="F116" s="260" t="s">
        <v>657</v>
      </c>
      <c r="G116" s="258"/>
      <c r="H116" s="259" t="s">
        <v>19</v>
      </c>
      <c r="I116" s="261"/>
      <c r="J116" s="258"/>
      <c r="K116" s="258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129</v>
      </c>
      <c r="AU116" s="266" t="s">
        <v>82</v>
      </c>
      <c r="AV116" s="15" t="s">
        <v>80</v>
      </c>
      <c r="AW116" s="15" t="s">
        <v>33</v>
      </c>
      <c r="AX116" s="15" t="s">
        <v>72</v>
      </c>
      <c r="AY116" s="266" t="s">
        <v>116</v>
      </c>
    </row>
    <row r="117" s="15" customFormat="1">
      <c r="A117" s="15"/>
      <c r="B117" s="257"/>
      <c r="C117" s="258"/>
      <c r="D117" s="218" t="s">
        <v>129</v>
      </c>
      <c r="E117" s="259" t="s">
        <v>19</v>
      </c>
      <c r="F117" s="260" t="s">
        <v>658</v>
      </c>
      <c r="G117" s="258"/>
      <c r="H117" s="259" t="s">
        <v>19</v>
      </c>
      <c r="I117" s="261"/>
      <c r="J117" s="258"/>
      <c r="K117" s="258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129</v>
      </c>
      <c r="AU117" s="266" t="s">
        <v>82</v>
      </c>
      <c r="AV117" s="15" t="s">
        <v>80</v>
      </c>
      <c r="AW117" s="15" t="s">
        <v>33</v>
      </c>
      <c r="AX117" s="15" t="s">
        <v>72</v>
      </c>
      <c r="AY117" s="266" t="s">
        <v>116</v>
      </c>
    </row>
    <row r="118" s="15" customFormat="1">
      <c r="A118" s="15"/>
      <c r="B118" s="257"/>
      <c r="C118" s="258"/>
      <c r="D118" s="218" t="s">
        <v>129</v>
      </c>
      <c r="E118" s="259" t="s">
        <v>19</v>
      </c>
      <c r="F118" s="260" t="s">
        <v>659</v>
      </c>
      <c r="G118" s="258"/>
      <c r="H118" s="259" t="s">
        <v>19</v>
      </c>
      <c r="I118" s="261"/>
      <c r="J118" s="258"/>
      <c r="K118" s="258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129</v>
      </c>
      <c r="AU118" s="266" t="s">
        <v>82</v>
      </c>
      <c r="AV118" s="15" t="s">
        <v>80</v>
      </c>
      <c r="AW118" s="15" t="s">
        <v>33</v>
      </c>
      <c r="AX118" s="15" t="s">
        <v>72</v>
      </c>
      <c r="AY118" s="266" t="s">
        <v>116</v>
      </c>
    </row>
    <row r="119" s="15" customFormat="1">
      <c r="A119" s="15"/>
      <c r="B119" s="257"/>
      <c r="C119" s="258"/>
      <c r="D119" s="218" t="s">
        <v>129</v>
      </c>
      <c r="E119" s="259" t="s">
        <v>19</v>
      </c>
      <c r="F119" s="260" t="s">
        <v>660</v>
      </c>
      <c r="G119" s="258"/>
      <c r="H119" s="259" t="s">
        <v>19</v>
      </c>
      <c r="I119" s="261"/>
      <c r="J119" s="258"/>
      <c r="K119" s="258"/>
      <c r="L119" s="262"/>
      <c r="M119" s="263"/>
      <c r="N119" s="264"/>
      <c r="O119" s="264"/>
      <c r="P119" s="264"/>
      <c r="Q119" s="264"/>
      <c r="R119" s="264"/>
      <c r="S119" s="264"/>
      <c r="T119" s="26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6" t="s">
        <v>129</v>
      </c>
      <c r="AU119" s="266" t="s">
        <v>82</v>
      </c>
      <c r="AV119" s="15" t="s">
        <v>80</v>
      </c>
      <c r="AW119" s="15" t="s">
        <v>33</v>
      </c>
      <c r="AX119" s="15" t="s">
        <v>72</v>
      </c>
      <c r="AY119" s="266" t="s">
        <v>116</v>
      </c>
    </row>
    <row r="120" s="15" customFormat="1">
      <c r="A120" s="15"/>
      <c r="B120" s="257"/>
      <c r="C120" s="258"/>
      <c r="D120" s="218" t="s">
        <v>129</v>
      </c>
      <c r="E120" s="259" t="s">
        <v>19</v>
      </c>
      <c r="F120" s="260" t="s">
        <v>661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129</v>
      </c>
      <c r="AU120" s="266" t="s">
        <v>82</v>
      </c>
      <c r="AV120" s="15" t="s">
        <v>80</v>
      </c>
      <c r="AW120" s="15" t="s">
        <v>33</v>
      </c>
      <c r="AX120" s="15" t="s">
        <v>72</v>
      </c>
      <c r="AY120" s="266" t="s">
        <v>116</v>
      </c>
    </row>
    <row r="121" s="13" customFormat="1">
      <c r="A121" s="13"/>
      <c r="B121" s="225"/>
      <c r="C121" s="226"/>
      <c r="D121" s="218" t="s">
        <v>129</v>
      </c>
      <c r="E121" s="227" t="s">
        <v>19</v>
      </c>
      <c r="F121" s="228" t="s">
        <v>662</v>
      </c>
      <c r="G121" s="226"/>
      <c r="H121" s="229">
        <v>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129</v>
      </c>
      <c r="AU121" s="235" t="s">
        <v>82</v>
      </c>
      <c r="AV121" s="13" t="s">
        <v>82</v>
      </c>
      <c r="AW121" s="13" t="s">
        <v>33</v>
      </c>
      <c r="AX121" s="13" t="s">
        <v>80</v>
      </c>
      <c r="AY121" s="235" t="s">
        <v>116</v>
      </c>
    </row>
    <row r="122" s="2" customFormat="1" ht="16.5" customHeight="1">
      <c r="A122" s="39"/>
      <c r="B122" s="40"/>
      <c r="C122" s="205" t="s">
        <v>159</v>
      </c>
      <c r="D122" s="205" t="s">
        <v>118</v>
      </c>
      <c r="E122" s="206" t="s">
        <v>663</v>
      </c>
      <c r="F122" s="207" t="s">
        <v>664</v>
      </c>
      <c r="G122" s="208" t="s">
        <v>627</v>
      </c>
      <c r="H122" s="209">
        <v>1</v>
      </c>
      <c r="I122" s="210"/>
      <c r="J122" s="211">
        <f>ROUND(I122*H122,2)</f>
        <v>0</v>
      </c>
      <c r="K122" s="207" t="s">
        <v>122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621</v>
      </c>
      <c r="AT122" s="216" t="s">
        <v>118</v>
      </c>
      <c r="AU122" s="216" t="s">
        <v>82</v>
      </c>
      <c r="AY122" s="18" t="s">
        <v>116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621</v>
      </c>
      <c r="BM122" s="216" t="s">
        <v>665</v>
      </c>
    </row>
    <row r="123" s="2" customFormat="1">
      <c r="A123" s="39"/>
      <c r="B123" s="40"/>
      <c r="C123" s="41"/>
      <c r="D123" s="218" t="s">
        <v>125</v>
      </c>
      <c r="E123" s="41"/>
      <c r="F123" s="219" t="s">
        <v>664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125</v>
      </c>
      <c r="AU123" s="18" t="s">
        <v>82</v>
      </c>
    </row>
    <row r="124" s="2" customFormat="1">
      <c r="A124" s="39"/>
      <c r="B124" s="40"/>
      <c r="C124" s="41"/>
      <c r="D124" s="223" t="s">
        <v>127</v>
      </c>
      <c r="E124" s="41"/>
      <c r="F124" s="224" t="s">
        <v>666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127</v>
      </c>
      <c r="AU124" s="18" t="s">
        <v>82</v>
      </c>
    </row>
    <row r="125" s="13" customFormat="1">
      <c r="A125" s="13"/>
      <c r="B125" s="225"/>
      <c r="C125" s="226"/>
      <c r="D125" s="218" t="s">
        <v>129</v>
      </c>
      <c r="E125" s="227" t="s">
        <v>19</v>
      </c>
      <c r="F125" s="228" t="s">
        <v>667</v>
      </c>
      <c r="G125" s="226"/>
      <c r="H125" s="229">
        <v>1</v>
      </c>
      <c r="I125" s="230"/>
      <c r="J125" s="226"/>
      <c r="K125" s="226"/>
      <c r="L125" s="231"/>
      <c r="M125" s="271"/>
      <c r="N125" s="272"/>
      <c r="O125" s="272"/>
      <c r="P125" s="272"/>
      <c r="Q125" s="272"/>
      <c r="R125" s="272"/>
      <c r="S125" s="272"/>
      <c r="T125" s="27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129</v>
      </c>
      <c r="AU125" s="235" t="s">
        <v>82</v>
      </c>
      <c r="AV125" s="13" t="s">
        <v>82</v>
      </c>
      <c r="AW125" s="13" t="s">
        <v>33</v>
      </c>
      <c r="AX125" s="13" t="s">
        <v>80</v>
      </c>
      <c r="AY125" s="235" t="s">
        <v>116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WGhCyYKUul+dpkiLgi4z5TBumcGgKlU0N8k5BulQuuBsA7Ej/rKBt2DH8S2+gazjpxQiHkn9snvHlxLF6Wuszw==" hashValue="+inMKKu+lbQSFmRiGlhtsEIafOOf128QgEcAP2i8cKuDlpOetSCez85ykzP313MkkE1xv6QDKdMFdH0V0cjsoA==" algorithmName="SHA-512" password="CC0F"/>
  <autoFilter ref="C82:K12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1/011314000"/>
    <hyperlink ref="F92" r:id="rId2" display="https://podminky.urs.cz/item/CS_URS_2022_01/012103000"/>
    <hyperlink ref="F105" r:id="rId3" display="https://podminky.urs.cz/item/CS_URS_2022_01/034503000"/>
    <hyperlink ref="F111" r:id="rId4" display="https://podminky.urs.cz/item/CS_URS_2022_01/042603000"/>
    <hyperlink ref="F124" r:id="rId5" display="https://podminky.urs.cz/item/CS_URS_2022_01/04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668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669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670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671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672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673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674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675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676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677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678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79</v>
      </c>
      <c r="F18" s="285" t="s">
        <v>679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680</v>
      </c>
      <c r="F19" s="285" t="s">
        <v>681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682</v>
      </c>
      <c r="F20" s="285" t="s">
        <v>683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684</v>
      </c>
      <c r="F21" s="285" t="s">
        <v>84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685</v>
      </c>
      <c r="F22" s="285" t="s">
        <v>686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687</v>
      </c>
      <c r="F23" s="285" t="s">
        <v>688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689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690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691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692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693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694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695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696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697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102</v>
      </c>
      <c r="F36" s="285"/>
      <c r="G36" s="285" t="s">
        <v>698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699</v>
      </c>
      <c r="F37" s="285"/>
      <c r="G37" s="285" t="s">
        <v>700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53</v>
      </c>
      <c r="F38" s="285"/>
      <c r="G38" s="285" t="s">
        <v>701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54</v>
      </c>
      <c r="F39" s="285"/>
      <c r="G39" s="285" t="s">
        <v>702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103</v>
      </c>
      <c r="F40" s="285"/>
      <c r="G40" s="285" t="s">
        <v>703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104</v>
      </c>
      <c r="F41" s="285"/>
      <c r="G41" s="285" t="s">
        <v>704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705</v>
      </c>
      <c r="F42" s="285"/>
      <c r="G42" s="285" t="s">
        <v>706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707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708</v>
      </c>
      <c r="F44" s="285"/>
      <c r="G44" s="285" t="s">
        <v>709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106</v>
      </c>
      <c r="F45" s="285"/>
      <c r="G45" s="285" t="s">
        <v>710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711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712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713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714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715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716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717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718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719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720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721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722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723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724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725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726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727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728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729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730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731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732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733</v>
      </c>
      <c r="D76" s="303"/>
      <c r="E76" s="303"/>
      <c r="F76" s="303" t="s">
        <v>734</v>
      </c>
      <c r="G76" s="304"/>
      <c r="H76" s="303" t="s">
        <v>54</v>
      </c>
      <c r="I76" s="303" t="s">
        <v>57</v>
      </c>
      <c r="J76" s="303" t="s">
        <v>735</v>
      </c>
      <c r="K76" s="302"/>
    </row>
    <row r="77" s="1" customFormat="1" ht="17.25" customHeight="1">
      <c r="B77" s="300"/>
      <c r="C77" s="305" t="s">
        <v>736</v>
      </c>
      <c r="D77" s="305"/>
      <c r="E77" s="305"/>
      <c r="F77" s="306" t="s">
        <v>737</v>
      </c>
      <c r="G77" s="307"/>
      <c r="H77" s="305"/>
      <c r="I77" s="305"/>
      <c r="J77" s="305" t="s">
        <v>738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53</v>
      </c>
      <c r="D79" s="310"/>
      <c r="E79" s="310"/>
      <c r="F79" s="311" t="s">
        <v>739</v>
      </c>
      <c r="G79" s="312"/>
      <c r="H79" s="288" t="s">
        <v>740</v>
      </c>
      <c r="I79" s="288" t="s">
        <v>741</v>
      </c>
      <c r="J79" s="288">
        <v>20</v>
      </c>
      <c r="K79" s="302"/>
    </row>
    <row r="80" s="1" customFormat="1" ht="15" customHeight="1">
      <c r="B80" s="300"/>
      <c r="C80" s="288" t="s">
        <v>742</v>
      </c>
      <c r="D80" s="288"/>
      <c r="E80" s="288"/>
      <c r="F80" s="311" t="s">
        <v>739</v>
      </c>
      <c r="G80" s="312"/>
      <c r="H80" s="288" t="s">
        <v>743</v>
      </c>
      <c r="I80" s="288" t="s">
        <v>741</v>
      </c>
      <c r="J80" s="288">
        <v>120</v>
      </c>
      <c r="K80" s="302"/>
    </row>
    <row r="81" s="1" customFormat="1" ht="15" customHeight="1">
      <c r="B81" s="313"/>
      <c r="C81" s="288" t="s">
        <v>744</v>
      </c>
      <c r="D81" s="288"/>
      <c r="E81" s="288"/>
      <c r="F81" s="311" t="s">
        <v>745</v>
      </c>
      <c r="G81" s="312"/>
      <c r="H81" s="288" t="s">
        <v>746</v>
      </c>
      <c r="I81" s="288" t="s">
        <v>741</v>
      </c>
      <c r="J81" s="288">
        <v>50</v>
      </c>
      <c r="K81" s="302"/>
    </row>
    <row r="82" s="1" customFormat="1" ht="15" customHeight="1">
      <c r="B82" s="313"/>
      <c r="C82" s="288" t="s">
        <v>747</v>
      </c>
      <c r="D82" s="288"/>
      <c r="E82" s="288"/>
      <c r="F82" s="311" t="s">
        <v>739</v>
      </c>
      <c r="G82" s="312"/>
      <c r="H82" s="288" t="s">
        <v>748</v>
      </c>
      <c r="I82" s="288" t="s">
        <v>749</v>
      </c>
      <c r="J82" s="288"/>
      <c r="K82" s="302"/>
    </row>
    <row r="83" s="1" customFormat="1" ht="15" customHeight="1">
      <c r="B83" s="313"/>
      <c r="C83" s="314" t="s">
        <v>750</v>
      </c>
      <c r="D83" s="314"/>
      <c r="E83" s="314"/>
      <c r="F83" s="315" t="s">
        <v>745</v>
      </c>
      <c r="G83" s="314"/>
      <c r="H83" s="314" t="s">
        <v>751</v>
      </c>
      <c r="I83" s="314" t="s">
        <v>741</v>
      </c>
      <c r="J83" s="314">
        <v>15</v>
      </c>
      <c r="K83" s="302"/>
    </row>
    <row r="84" s="1" customFormat="1" ht="15" customHeight="1">
      <c r="B84" s="313"/>
      <c r="C84" s="314" t="s">
        <v>752</v>
      </c>
      <c r="D84" s="314"/>
      <c r="E84" s="314"/>
      <c r="F84" s="315" t="s">
        <v>745</v>
      </c>
      <c r="G84" s="314"/>
      <c r="H84" s="314" t="s">
        <v>753</v>
      </c>
      <c r="I84" s="314" t="s">
        <v>741</v>
      </c>
      <c r="J84" s="314">
        <v>15</v>
      </c>
      <c r="K84" s="302"/>
    </row>
    <row r="85" s="1" customFormat="1" ht="15" customHeight="1">
      <c r="B85" s="313"/>
      <c r="C85" s="314" t="s">
        <v>754</v>
      </c>
      <c r="D85" s="314"/>
      <c r="E85" s="314"/>
      <c r="F85" s="315" t="s">
        <v>745</v>
      </c>
      <c r="G85" s="314"/>
      <c r="H85" s="314" t="s">
        <v>755</v>
      </c>
      <c r="I85" s="314" t="s">
        <v>741</v>
      </c>
      <c r="J85" s="314">
        <v>20</v>
      </c>
      <c r="K85" s="302"/>
    </row>
    <row r="86" s="1" customFormat="1" ht="15" customHeight="1">
      <c r="B86" s="313"/>
      <c r="C86" s="314" t="s">
        <v>756</v>
      </c>
      <c r="D86" s="314"/>
      <c r="E86" s="314"/>
      <c r="F86" s="315" t="s">
        <v>745</v>
      </c>
      <c r="G86" s="314"/>
      <c r="H86" s="314" t="s">
        <v>757</v>
      </c>
      <c r="I86" s="314" t="s">
        <v>741</v>
      </c>
      <c r="J86" s="314">
        <v>20</v>
      </c>
      <c r="K86" s="302"/>
    </row>
    <row r="87" s="1" customFormat="1" ht="15" customHeight="1">
      <c r="B87" s="313"/>
      <c r="C87" s="288" t="s">
        <v>758</v>
      </c>
      <c r="D87" s="288"/>
      <c r="E87" s="288"/>
      <c r="F87" s="311" t="s">
        <v>745</v>
      </c>
      <c r="G87" s="312"/>
      <c r="H87" s="288" t="s">
        <v>759</v>
      </c>
      <c r="I87" s="288" t="s">
        <v>741</v>
      </c>
      <c r="J87" s="288">
        <v>50</v>
      </c>
      <c r="K87" s="302"/>
    </row>
    <row r="88" s="1" customFormat="1" ht="15" customHeight="1">
      <c r="B88" s="313"/>
      <c r="C88" s="288" t="s">
        <v>760</v>
      </c>
      <c r="D88" s="288"/>
      <c r="E88" s="288"/>
      <c r="F88" s="311" t="s">
        <v>745</v>
      </c>
      <c r="G88" s="312"/>
      <c r="H88" s="288" t="s">
        <v>761</v>
      </c>
      <c r="I88" s="288" t="s">
        <v>741</v>
      </c>
      <c r="J88" s="288">
        <v>20</v>
      </c>
      <c r="K88" s="302"/>
    </row>
    <row r="89" s="1" customFormat="1" ht="15" customHeight="1">
      <c r="B89" s="313"/>
      <c r="C89" s="288" t="s">
        <v>762</v>
      </c>
      <c r="D89" s="288"/>
      <c r="E89" s="288"/>
      <c r="F89" s="311" t="s">
        <v>745</v>
      </c>
      <c r="G89" s="312"/>
      <c r="H89" s="288" t="s">
        <v>763</v>
      </c>
      <c r="I89" s="288" t="s">
        <v>741</v>
      </c>
      <c r="J89" s="288">
        <v>20</v>
      </c>
      <c r="K89" s="302"/>
    </row>
    <row r="90" s="1" customFormat="1" ht="15" customHeight="1">
      <c r="B90" s="313"/>
      <c r="C90" s="288" t="s">
        <v>764</v>
      </c>
      <c r="D90" s="288"/>
      <c r="E90" s="288"/>
      <c r="F90" s="311" t="s">
        <v>745</v>
      </c>
      <c r="G90" s="312"/>
      <c r="H90" s="288" t="s">
        <v>765</v>
      </c>
      <c r="I90" s="288" t="s">
        <v>741</v>
      </c>
      <c r="J90" s="288">
        <v>50</v>
      </c>
      <c r="K90" s="302"/>
    </row>
    <row r="91" s="1" customFormat="1" ht="15" customHeight="1">
      <c r="B91" s="313"/>
      <c r="C91" s="288" t="s">
        <v>766</v>
      </c>
      <c r="D91" s="288"/>
      <c r="E91" s="288"/>
      <c r="F91" s="311" t="s">
        <v>745</v>
      </c>
      <c r="G91" s="312"/>
      <c r="H91" s="288" t="s">
        <v>766</v>
      </c>
      <c r="I91" s="288" t="s">
        <v>741</v>
      </c>
      <c r="J91" s="288">
        <v>50</v>
      </c>
      <c r="K91" s="302"/>
    </row>
    <row r="92" s="1" customFormat="1" ht="15" customHeight="1">
      <c r="B92" s="313"/>
      <c r="C92" s="288" t="s">
        <v>767</v>
      </c>
      <c r="D92" s="288"/>
      <c r="E92" s="288"/>
      <c r="F92" s="311" t="s">
        <v>745</v>
      </c>
      <c r="G92" s="312"/>
      <c r="H92" s="288" t="s">
        <v>768</v>
      </c>
      <c r="I92" s="288" t="s">
        <v>741</v>
      </c>
      <c r="J92" s="288">
        <v>255</v>
      </c>
      <c r="K92" s="302"/>
    </row>
    <row r="93" s="1" customFormat="1" ht="15" customHeight="1">
      <c r="B93" s="313"/>
      <c r="C93" s="288" t="s">
        <v>769</v>
      </c>
      <c r="D93" s="288"/>
      <c r="E93" s="288"/>
      <c r="F93" s="311" t="s">
        <v>739</v>
      </c>
      <c r="G93" s="312"/>
      <c r="H93" s="288" t="s">
        <v>770</v>
      </c>
      <c r="I93" s="288" t="s">
        <v>771</v>
      </c>
      <c r="J93" s="288"/>
      <c r="K93" s="302"/>
    </row>
    <row r="94" s="1" customFormat="1" ht="15" customHeight="1">
      <c r="B94" s="313"/>
      <c r="C94" s="288" t="s">
        <v>772</v>
      </c>
      <c r="D94" s="288"/>
      <c r="E94" s="288"/>
      <c r="F94" s="311" t="s">
        <v>739</v>
      </c>
      <c r="G94" s="312"/>
      <c r="H94" s="288" t="s">
        <v>773</v>
      </c>
      <c r="I94" s="288" t="s">
        <v>774</v>
      </c>
      <c r="J94" s="288"/>
      <c r="K94" s="302"/>
    </row>
    <row r="95" s="1" customFormat="1" ht="15" customHeight="1">
      <c r="B95" s="313"/>
      <c r="C95" s="288" t="s">
        <v>775</v>
      </c>
      <c r="D95" s="288"/>
      <c r="E95" s="288"/>
      <c r="F95" s="311" t="s">
        <v>739</v>
      </c>
      <c r="G95" s="312"/>
      <c r="H95" s="288" t="s">
        <v>775</v>
      </c>
      <c r="I95" s="288" t="s">
        <v>774</v>
      </c>
      <c r="J95" s="288"/>
      <c r="K95" s="302"/>
    </row>
    <row r="96" s="1" customFormat="1" ht="15" customHeight="1">
      <c r="B96" s="313"/>
      <c r="C96" s="288" t="s">
        <v>38</v>
      </c>
      <c r="D96" s="288"/>
      <c r="E96" s="288"/>
      <c r="F96" s="311" t="s">
        <v>739</v>
      </c>
      <c r="G96" s="312"/>
      <c r="H96" s="288" t="s">
        <v>776</v>
      </c>
      <c r="I96" s="288" t="s">
        <v>774</v>
      </c>
      <c r="J96" s="288"/>
      <c r="K96" s="302"/>
    </row>
    <row r="97" s="1" customFormat="1" ht="15" customHeight="1">
      <c r="B97" s="313"/>
      <c r="C97" s="288" t="s">
        <v>48</v>
      </c>
      <c r="D97" s="288"/>
      <c r="E97" s="288"/>
      <c r="F97" s="311" t="s">
        <v>739</v>
      </c>
      <c r="G97" s="312"/>
      <c r="H97" s="288" t="s">
        <v>777</v>
      </c>
      <c r="I97" s="288" t="s">
        <v>774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778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733</v>
      </c>
      <c r="D103" s="303"/>
      <c r="E103" s="303"/>
      <c r="F103" s="303" t="s">
        <v>734</v>
      </c>
      <c r="G103" s="304"/>
      <c r="H103" s="303" t="s">
        <v>54</v>
      </c>
      <c r="I103" s="303" t="s">
        <v>57</v>
      </c>
      <c r="J103" s="303" t="s">
        <v>735</v>
      </c>
      <c r="K103" s="302"/>
    </row>
    <row r="104" s="1" customFormat="1" ht="17.25" customHeight="1">
      <c r="B104" s="300"/>
      <c r="C104" s="305" t="s">
        <v>736</v>
      </c>
      <c r="D104" s="305"/>
      <c r="E104" s="305"/>
      <c r="F104" s="306" t="s">
        <v>737</v>
      </c>
      <c r="G104" s="307"/>
      <c r="H104" s="305"/>
      <c r="I104" s="305"/>
      <c r="J104" s="305" t="s">
        <v>738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53</v>
      </c>
      <c r="D106" s="310"/>
      <c r="E106" s="310"/>
      <c r="F106" s="311" t="s">
        <v>739</v>
      </c>
      <c r="G106" s="288"/>
      <c r="H106" s="288" t="s">
        <v>779</v>
      </c>
      <c r="I106" s="288" t="s">
        <v>741</v>
      </c>
      <c r="J106" s="288">
        <v>20</v>
      </c>
      <c r="K106" s="302"/>
    </row>
    <row r="107" s="1" customFormat="1" ht="15" customHeight="1">
      <c r="B107" s="300"/>
      <c r="C107" s="288" t="s">
        <v>742</v>
      </c>
      <c r="D107" s="288"/>
      <c r="E107" s="288"/>
      <c r="F107" s="311" t="s">
        <v>739</v>
      </c>
      <c r="G107" s="288"/>
      <c r="H107" s="288" t="s">
        <v>779</v>
      </c>
      <c r="I107" s="288" t="s">
        <v>741</v>
      </c>
      <c r="J107" s="288">
        <v>120</v>
      </c>
      <c r="K107" s="302"/>
    </row>
    <row r="108" s="1" customFormat="1" ht="15" customHeight="1">
      <c r="B108" s="313"/>
      <c r="C108" s="288" t="s">
        <v>744</v>
      </c>
      <c r="D108" s="288"/>
      <c r="E108" s="288"/>
      <c r="F108" s="311" t="s">
        <v>745</v>
      </c>
      <c r="G108" s="288"/>
      <c r="H108" s="288" t="s">
        <v>779</v>
      </c>
      <c r="I108" s="288" t="s">
        <v>741</v>
      </c>
      <c r="J108" s="288">
        <v>50</v>
      </c>
      <c r="K108" s="302"/>
    </row>
    <row r="109" s="1" customFormat="1" ht="15" customHeight="1">
      <c r="B109" s="313"/>
      <c r="C109" s="288" t="s">
        <v>747</v>
      </c>
      <c r="D109" s="288"/>
      <c r="E109" s="288"/>
      <c r="F109" s="311" t="s">
        <v>739</v>
      </c>
      <c r="G109" s="288"/>
      <c r="H109" s="288" t="s">
        <v>779</v>
      </c>
      <c r="I109" s="288" t="s">
        <v>749</v>
      </c>
      <c r="J109" s="288"/>
      <c r="K109" s="302"/>
    </row>
    <row r="110" s="1" customFormat="1" ht="15" customHeight="1">
      <c r="B110" s="313"/>
      <c r="C110" s="288" t="s">
        <v>758</v>
      </c>
      <c r="D110" s="288"/>
      <c r="E110" s="288"/>
      <c r="F110" s="311" t="s">
        <v>745</v>
      </c>
      <c r="G110" s="288"/>
      <c r="H110" s="288" t="s">
        <v>779</v>
      </c>
      <c r="I110" s="288" t="s">
        <v>741</v>
      </c>
      <c r="J110" s="288">
        <v>50</v>
      </c>
      <c r="K110" s="302"/>
    </row>
    <row r="111" s="1" customFormat="1" ht="15" customHeight="1">
      <c r="B111" s="313"/>
      <c r="C111" s="288" t="s">
        <v>766</v>
      </c>
      <c r="D111" s="288"/>
      <c r="E111" s="288"/>
      <c r="F111" s="311" t="s">
        <v>745</v>
      </c>
      <c r="G111" s="288"/>
      <c r="H111" s="288" t="s">
        <v>779</v>
      </c>
      <c r="I111" s="288" t="s">
        <v>741</v>
      </c>
      <c r="J111" s="288">
        <v>50</v>
      </c>
      <c r="K111" s="302"/>
    </row>
    <row r="112" s="1" customFormat="1" ht="15" customHeight="1">
      <c r="B112" s="313"/>
      <c r="C112" s="288" t="s">
        <v>764</v>
      </c>
      <c r="D112" s="288"/>
      <c r="E112" s="288"/>
      <c r="F112" s="311" t="s">
        <v>745</v>
      </c>
      <c r="G112" s="288"/>
      <c r="H112" s="288" t="s">
        <v>779</v>
      </c>
      <c r="I112" s="288" t="s">
        <v>741</v>
      </c>
      <c r="J112" s="288">
        <v>50</v>
      </c>
      <c r="K112" s="302"/>
    </row>
    <row r="113" s="1" customFormat="1" ht="15" customHeight="1">
      <c r="B113" s="313"/>
      <c r="C113" s="288" t="s">
        <v>53</v>
      </c>
      <c r="D113" s="288"/>
      <c r="E113" s="288"/>
      <c r="F113" s="311" t="s">
        <v>739</v>
      </c>
      <c r="G113" s="288"/>
      <c r="H113" s="288" t="s">
        <v>780</v>
      </c>
      <c r="I113" s="288" t="s">
        <v>741</v>
      </c>
      <c r="J113" s="288">
        <v>20</v>
      </c>
      <c r="K113" s="302"/>
    </row>
    <row r="114" s="1" customFormat="1" ht="15" customHeight="1">
      <c r="B114" s="313"/>
      <c r="C114" s="288" t="s">
        <v>781</v>
      </c>
      <c r="D114" s="288"/>
      <c r="E114" s="288"/>
      <c r="F114" s="311" t="s">
        <v>739</v>
      </c>
      <c r="G114" s="288"/>
      <c r="H114" s="288" t="s">
        <v>782</v>
      </c>
      <c r="I114" s="288" t="s">
        <v>741</v>
      </c>
      <c r="J114" s="288">
        <v>120</v>
      </c>
      <c r="K114" s="302"/>
    </row>
    <row r="115" s="1" customFormat="1" ht="15" customHeight="1">
      <c r="B115" s="313"/>
      <c r="C115" s="288" t="s">
        <v>38</v>
      </c>
      <c r="D115" s="288"/>
      <c r="E115" s="288"/>
      <c r="F115" s="311" t="s">
        <v>739</v>
      </c>
      <c r="G115" s="288"/>
      <c r="H115" s="288" t="s">
        <v>783</v>
      </c>
      <c r="I115" s="288" t="s">
        <v>774</v>
      </c>
      <c r="J115" s="288"/>
      <c r="K115" s="302"/>
    </row>
    <row r="116" s="1" customFormat="1" ht="15" customHeight="1">
      <c r="B116" s="313"/>
      <c r="C116" s="288" t="s">
        <v>48</v>
      </c>
      <c r="D116" s="288"/>
      <c r="E116" s="288"/>
      <c r="F116" s="311" t="s">
        <v>739</v>
      </c>
      <c r="G116" s="288"/>
      <c r="H116" s="288" t="s">
        <v>784</v>
      </c>
      <c r="I116" s="288" t="s">
        <v>774</v>
      </c>
      <c r="J116" s="288"/>
      <c r="K116" s="302"/>
    </row>
    <row r="117" s="1" customFormat="1" ht="15" customHeight="1">
      <c r="B117" s="313"/>
      <c r="C117" s="288" t="s">
        <v>57</v>
      </c>
      <c r="D117" s="288"/>
      <c r="E117" s="288"/>
      <c r="F117" s="311" t="s">
        <v>739</v>
      </c>
      <c r="G117" s="288"/>
      <c r="H117" s="288" t="s">
        <v>785</v>
      </c>
      <c r="I117" s="288" t="s">
        <v>786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787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733</v>
      </c>
      <c r="D123" s="303"/>
      <c r="E123" s="303"/>
      <c r="F123" s="303" t="s">
        <v>734</v>
      </c>
      <c r="G123" s="304"/>
      <c r="H123" s="303" t="s">
        <v>54</v>
      </c>
      <c r="I123" s="303" t="s">
        <v>57</v>
      </c>
      <c r="J123" s="303" t="s">
        <v>735</v>
      </c>
      <c r="K123" s="332"/>
    </row>
    <row r="124" s="1" customFormat="1" ht="17.25" customHeight="1">
      <c r="B124" s="331"/>
      <c r="C124" s="305" t="s">
        <v>736</v>
      </c>
      <c r="D124" s="305"/>
      <c r="E124" s="305"/>
      <c r="F124" s="306" t="s">
        <v>737</v>
      </c>
      <c r="G124" s="307"/>
      <c r="H124" s="305"/>
      <c r="I124" s="305"/>
      <c r="J124" s="305" t="s">
        <v>738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742</v>
      </c>
      <c r="D126" s="310"/>
      <c r="E126" s="310"/>
      <c r="F126" s="311" t="s">
        <v>739</v>
      </c>
      <c r="G126" s="288"/>
      <c r="H126" s="288" t="s">
        <v>779</v>
      </c>
      <c r="I126" s="288" t="s">
        <v>741</v>
      </c>
      <c r="J126" s="288">
        <v>120</v>
      </c>
      <c r="K126" s="336"/>
    </row>
    <row r="127" s="1" customFormat="1" ht="15" customHeight="1">
      <c r="B127" s="333"/>
      <c r="C127" s="288" t="s">
        <v>788</v>
      </c>
      <c r="D127" s="288"/>
      <c r="E127" s="288"/>
      <c r="F127" s="311" t="s">
        <v>739</v>
      </c>
      <c r="G127" s="288"/>
      <c r="H127" s="288" t="s">
        <v>789</v>
      </c>
      <c r="I127" s="288" t="s">
        <v>741</v>
      </c>
      <c r="J127" s="288" t="s">
        <v>790</v>
      </c>
      <c r="K127" s="336"/>
    </row>
    <row r="128" s="1" customFormat="1" ht="15" customHeight="1">
      <c r="B128" s="333"/>
      <c r="C128" s="288" t="s">
        <v>687</v>
      </c>
      <c r="D128" s="288"/>
      <c r="E128" s="288"/>
      <c r="F128" s="311" t="s">
        <v>739</v>
      </c>
      <c r="G128" s="288"/>
      <c r="H128" s="288" t="s">
        <v>791</v>
      </c>
      <c r="I128" s="288" t="s">
        <v>741</v>
      </c>
      <c r="J128" s="288" t="s">
        <v>790</v>
      </c>
      <c r="K128" s="336"/>
    </row>
    <row r="129" s="1" customFormat="1" ht="15" customHeight="1">
      <c r="B129" s="333"/>
      <c r="C129" s="288" t="s">
        <v>750</v>
      </c>
      <c r="D129" s="288"/>
      <c r="E129" s="288"/>
      <c r="F129" s="311" t="s">
        <v>745</v>
      </c>
      <c r="G129" s="288"/>
      <c r="H129" s="288" t="s">
        <v>751</v>
      </c>
      <c r="I129" s="288" t="s">
        <v>741</v>
      </c>
      <c r="J129" s="288">
        <v>15</v>
      </c>
      <c r="K129" s="336"/>
    </row>
    <row r="130" s="1" customFormat="1" ht="15" customHeight="1">
      <c r="B130" s="333"/>
      <c r="C130" s="314" t="s">
        <v>752</v>
      </c>
      <c r="D130" s="314"/>
      <c r="E130" s="314"/>
      <c r="F130" s="315" t="s">
        <v>745</v>
      </c>
      <c r="G130" s="314"/>
      <c r="H130" s="314" t="s">
        <v>753</v>
      </c>
      <c r="I130" s="314" t="s">
        <v>741</v>
      </c>
      <c r="J130" s="314">
        <v>15</v>
      </c>
      <c r="K130" s="336"/>
    </row>
    <row r="131" s="1" customFormat="1" ht="15" customHeight="1">
      <c r="B131" s="333"/>
      <c r="C131" s="314" t="s">
        <v>754</v>
      </c>
      <c r="D131" s="314"/>
      <c r="E131" s="314"/>
      <c r="F131" s="315" t="s">
        <v>745</v>
      </c>
      <c r="G131" s="314"/>
      <c r="H131" s="314" t="s">
        <v>755</v>
      </c>
      <c r="I131" s="314" t="s">
        <v>741</v>
      </c>
      <c r="J131" s="314">
        <v>20</v>
      </c>
      <c r="K131" s="336"/>
    </row>
    <row r="132" s="1" customFormat="1" ht="15" customHeight="1">
      <c r="B132" s="333"/>
      <c r="C132" s="314" t="s">
        <v>756</v>
      </c>
      <c r="D132" s="314"/>
      <c r="E132" s="314"/>
      <c r="F132" s="315" t="s">
        <v>745</v>
      </c>
      <c r="G132" s="314"/>
      <c r="H132" s="314" t="s">
        <v>757</v>
      </c>
      <c r="I132" s="314" t="s">
        <v>741</v>
      </c>
      <c r="J132" s="314">
        <v>20</v>
      </c>
      <c r="K132" s="336"/>
    </row>
    <row r="133" s="1" customFormat="1" ht="15" customHeight="1">
      <c r="B133" s="333"/>
      <c r="C133" s="288" t="s">
        <v>744</v>
      </c>
      <c r="D133" s="288"/>
      <c r="E133" s="288"/>
      <c r="F133" s="311" t="s">
        <v>745</v>
      </c>
      <c r="G133" s="288"/>
      <c r="H133" s="288" t="s">
        <v>779</v>
      </c>
      <c r="I133" s="288" t="s">
        <v>741</v>
      </c>
      <c r="J133" s="288">
        <v>50</v>
      </c>
      <c r="K133" s="336"/>
    </row>
    <row r="134" s="1" customFormat="1" ht="15" customHeight="1">
      <c r="B134" s="333"/>
      <c r="C134" s="288" t="s">
        <v>758</v>
      </c>
      <c r="D134" s="288"/>
      <c r="E134" s="288"/>
      <c r="F134" s="311" t="s">
        <v>745</v>
      </c>
      <c r="G134" s="288"/>
      <c r="H134" s="288" t="s">
        <v>779</v>
      </c>
      <c r="I134" s="288" t="s">
        <v>741</v>
      </c>
      <c r="J134" s="288">
        <v>50</v>
      </c>
      <c r="K134" s="336"/>
    </row>
    <row r="135" s="1" customFormat="1" ht="15" customHeight="1">
      <c r="B135" s="333"/>
      <c r="C135" s="288" t="s">
        <v>764</v>
      </c>
      <c r="D135" s="288"/>
      <c r="E135" s="288"/>
      <c r="F135" s="311" t="s">
        <v>745</v>
      </c>
      <c r="G135" s="288"/>
      <c r="H135" s="288" t="s">
        <v>779</v>
      </c>
      <c r="I135" s="288" t="s">
        <v>741</v>
      </c>
      <c r="J135" s="288">
        <v>50</v>
      </c>
      <c r="K135" s="336"/>
    </row>
    <row r="136" s="1" customFormat="1" ht="15" customHeight="1">
      <c r="B136" s="333"/>
      <c r="C136" s="288" t="s">
        <v>766</v>
      </c>
      <c r="D136" s="288"/>
      <c r="E136" s="288"/>
      <c r="F136" s="311" t="s">
        <v>745</v>
      </c>
      <c r="G136" s="288"/>
      <c r="H136" s="288" t="s">
        <v>779</v>
      </c>
      <c r="I136" s="288" t="s">
        <v>741</v>
      </c>
      <c r="J136" s="288">
        <v>50</v>
      </c>
      <c r="K136" s="336"/>
    </row>
    <row r="137" s="1" customFormat="1" ht="15" customHeight="1">
      <c r="B137" s="333"/>
      <c r="C137" s="288" t="s">
        <v>767</v>
      </c>
      <c r="D137" s="288"/>
      <c r="E137" s="288"/>
      <c r="F137" s="311" t="s">
        <v>745</v>
      </c>
      <c r="G137" s="288"/>
      <c r="H137" s="288" t="s">
        <v>792</v>
      </c>
      <c r="I137" s="288" t="s">
        <v>741</v>
      </c>
      <c r="J137" s="288">
        <v>255</v>
      </c>
      <c r="K137" s="336"/>
    </row>
    <row r="138" s="1" customFormat="1" ht="15" customHeight="1">
      <c r="B138" s="333"/>
      <c r="C138" s="288" t="s">
        <v>769</v>
      </c>
      <c r="D138" s="288"/>
      <c r="E138" s="288"/>
      <c r="F138" s="311" t="s">
        <v>739</v>
      </c>
      <c r="G138" s="288"/>
      <c r="H138" s="288" t="s">
        <v>793</v>
      </c>
      <c r="I138" s="288" t="s">
        <v>771</v>
      </c>
      <c r="J138" s="288"/>
      <c r="K138" s="336"/>
    </row>
    <row r="139" s="1" customFormat="1" ht="15" customHeight="1">
      <c r="B139" s="333"/>
      <c r="C139" s="288" t="s">
        <v>772</v>
      </c>
      <c r="D139" s="288"/>
      <c r="E139" s="288"/>
      <c r="F139" s="311" t="s">
        <v>739</v>
      </c>
      <c r="G139" s="288"/>
      <c r="H139" s="288" t="s">
        <v>794</v>
      </c>
      <c r="I139" s="288" t="s">
        <v>774</v>
      </c>
      <c r="J139" s="288"/>
      <c r="K139" s="336"/>
    </row>
    <row r="140" s="1" customFormat="1" ht="15" customHeight="1">
      <c r="B140" s="333"/>
      <c r="C140" s="288" t="s">
        <v>775</v>
      </c>
      <c r="D140" s="288"/>
      <c r="E140" s="288"/>
      <c r="F140" s="311" t="s">
        <v>739</v>
      </c>
      <c r="G140" s="288"/>
      <c r="H140" s="288" t="s">
        <v>775</v>
      </c>
      <c r="I140" s="288" t="s">
        <v>774</v>
      </c>
      <c r="J140" s="288"/>
      <c r="K140" s="336"/>
    </row>
    <row r="141" s="1" customFormat="1" ht="15" customHeight="1">
      <c r="B141" s="333"/>
      <c r="C141" s="288" t="s">
        <v>38</v>
      </c>
      <c r="D141" s="288"/>
      <c r="E141" s="288"/>
      <c r="F141" s="311" t="s">
        <v>739</v>
      </c>
      <c r="G141" s="288"/>
      <c r="H141" s="288" t="s">
        <v>795</v>
      </c>
      <c r="I141" s="288" t="s">
        <v>774</v>
      </c>
      <c r="J141" s="288"/>
      <c r="K141" s="336"/>
    </row>
    <row r="142" s="1" customFormat="1" ht="15" customHeight="1">
      <c r="B142" s="333"/>
      <c r="C142" s="288" t="s">
        <v>796</v>
      </c>
      <c r="D142" s="288"/>
      <c r="E142" s="288"/>
      <c r="F142" s="311" t="s">
        <v>739</v>
      </c>
      <c r="G142" s="288"/>
      <c r="H142" s="288" t="s">
        <v>797</v>
      </c>
      <c r="I142" s="288" t="s">
        <v>774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798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733</v>
      </c>
      <c r="D148" s="303"/>
      <c r="E148" s="303"/>
      <c r="F148" s="303" t="s">
        <v>734</v>
      </c>
      <c r="G148" s="304"/>
      <c r="H148" s="303" t="s">
        <v>54</v>
      </c>
      <c r="I148" s="303" t="s">
        <v>57</v>
      </c>
      <c r="J148" s="303" t="s">
        <v>735</v>
      </c>
      <c r="K148" s="302"/>
    </row>
    <row r="149" s="1" customFormat="1" ht="17.25" customHeight="1">
      <c r="B149" s="300"/>
      <c r="C149" s="305" t="s">
        <v>736</v>
      </c>
      <c r="D149" s="305"/>
      <c r="E149" s="305"/>
      <c r="F149" s="306" t="s">
        <v>737</v>
      </c>
      <c r="G149" s="307"/>
      <c r="H149" s="305"/>
      <c r="I149" s="305"/>
      <c r="J149" s="305" t="s">
        <v>738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742</v>
      </c>
      <c r="D151" s="288"/>
      <c r="E151" s="288"/>
      <c r="F151" s="341" t="s">
        <v>739</v>
      </c>
      <c r="G151" s="288"/>
      <c r="H151" s="340" t="s">
        <v>779</v>
      </c>
      <c r="I151" s="340" t="s">
        <v>741</v>
      </c>
      <c r="J151" s="340">
        <v>120</v>
      </c>
      <c r="K151" s="336"/>
    </row>
    <row r="152" s="1" customFormat="1" ht="15" customHeight="1">
      <c r="B152" s="313"/>
      <c r="C152" s="340" t="s">
        <v>788</v>
      </c>
      <c r="D152" s="288"/>
      <c r="E152" s="288"/>
      <c r="F152" s="341" t="s">
        <v>739</v>
      </c>
      <c r="G152" s="288"/>
      <c r="H152" s="340" t="s">
        <v>799</v>
      </c>
      <c r="I152" s="340" t="s">
        <v>741</v>
      </c>
      <c r="J152" s="340" t="s">
        <v>790</v>
      </c>
      <c r="K152" s="336"/>
    </row>
    <row r="153" s="1" customFormat="1" ht="15" customHeight="1">
      <c r="B153" s="313"/>
      <c r="C153" s="340" t="s">
        <v>687</v>
      </c>
      <c r="D153" s="288"/>
      <c r="E153" s="288"/>
      <c r="F153" s="341" t="s">
        <v>739</v>
      </c>
      <c r="G153" s="288"/>
      <c r="H153" s="340" t="s">
        <v>800</v>
      </c>
      <c r="I153" s="340" t="s">
        <v>741</v>
      </c>
      <c r="J153" s="340" t="s">
        <v>790</v>
      </c>
      <c r="K153" s="336"/>
    </row>
    <row r="154" s="1" customFormat="1" ht="15" customHeight="1">
      <c r="B154" s="313"/>
      <c r="C154" s="340" t="s">
        <v>744</v>
      </c>
      <c r="D154" s="288"/>
      <c r="E154" s="288"/>
      <c r="F154" s="341" t="s">
        <v>745</v>
      </c>
      <c r="G154" s="288"/>
      <c r="H154" s="340" t="s">
        <v>779</v>
      </c>
      <c r="I154" s="340" t="s">
        <v>741</v>
      </c>
      <c r="J154" s="340">
        <v>50</v>
      </c>
      <c r="K154" s="336"/>
    </row>
    <row r="155" s="1" customFormat="1" ht="15" customHeight="1">
      <c r="B155" s="313"/>
      <c r="C155" s="340" t="s">
        <v>747</v>
      </c>
      <c r="D155" s="288"/>
      <c r="E155" s="288"/>
      <c r="F155" s="341" t="s">
        <v>739</v>
      </c>
      <c r="G155" s="288"/>
      <c r="H155" s="340" t="s">
        <v>779</v>
      </c>
      <c r="I155" s="340" t="s">
        <v>749</v>
      </c>
      <c r="J155" s="340"/>
      <c r="K155" s="336"/>
    </row>
    <row r="156" s="1" customFormat="1" ht="15" customHeight="1">
      <c r="B156" s="313"/>
      <c r="C156" s="340" t="s">
        <v>758</v>
      </c>
      <c r="D156" s="288"/>
      <c r="E156" s="288"/>
      <c r="F156" s="341" t="s">
        <v>745</v>
      </c>
      <c r="G156" s="288"/>
      <c r="H156" s="340" t="s">
        <v>779</v>
      </c>
      <c r="I156" s="340" t="s">
        <v>741</v>
      </c>
      <c r="J156" s="340">
        <v>50</v>
      </c>
      <c r="K156" s="336"/>
    </row>
    <row r="157" s="1" customFormat="1" ht="15" customHeight="1">
      <c r="B157" s="313"/>
      <c r="C157" s="340" t="s">
        <v>766</v>
      </c>
      <c r="D157" s="288"/>
      <c r="E157" s="288"/>
      <c r="F157" s="341" t="s">
        <v>745</v>
      </c>
      <c r="G157" s="288"/>
      <c r="H157" s="340" t="s">
        <v>779</v>
      </c>
      <c r="I157" s="340" t="s">
        <v>741</v>
      </c>
      <c r="J157" s="340">
        <v>50</v>
      </c>
      <c r="K157" s="336"/>
    </row>
    <row r="158" s="1" customFormat="1" ht="15" customHeight="1">
      <c r="B158" s="313"/>
      <c r="C158" s="340" t="s">
        <v>764</v>
      </c>
      <c r="D158" s="288"/>
      <c r="E158" s="288"/>
      <c r="F158" s="341" t="s">
        <v>745</v>
      </c>
      <c r="G158" s="288"/>
      <c r="H158" s="340" t="s">
        <v>779</v>
      </c>
      <c r="I158" s="340" t="s">
        <v>741</v>
      </c>
      <c r="J158" s="340">
        <v>50</v>
      </c>
      <c r="K158" s="336"/>
    </row>
    <row r="159" s="1" customFormat="1" ht="15" customHeight="1">
      <c r="B159" s="313"/>
      <c r="C159" s="340" t="s">
        <v>90</v>
      </c>
      <c r="D159" s="288"/>
      <c r="E159" s="288"/>
      <c r="F159" s="341" t="s">
        <v>739</v>
      </c>
      <c r="G159" s="288"/>
      <c r="H159" s="340" t="s">
        <v>801</v>
      </c>
      <c r="I159" s="340" t="s">
        <v>741</v>
      </c>
      <c r="J159" s="340" t="s">
        <v>802</v>
      </c>
      <c r="K159" s="336"/>
    </row>
    <row r="160" s="1" customFormat="1" ht="15" customHeight="1">
      <c r="B160" s="313"/>
      <c r="C160" s="340" t="s">
        <v>803</v>
      </c>
      <c r="D160" s="288"/>
      <c r="E160" s="288"/>
      <c r="F160" s="341" t="s">
        <v>739</v>
      </c>
      <c r="G160" s="288"/>
      <c r="H160" s="340" t="s">
        <v>804</v>
      </c>
      <c r="I160" s="340" t="s">
        <v>774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805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733</v>
      </c>
      <c r="D166" s="303"/>
      <c r="E166" s="303"/>
      <c r="F166" s="303" t="s">
        <v>734</v>
      </c>
      <c r="G166" s="345"/>
      <c r="H166" s="346" t="s">
        <v>54</v>
      </c>
      <c r="I166" s="346" t="s">
        <v>57</v>
      </c>
      <c r="J166" s="303" t="s">
        <v>735</v>
      </c>
      <c r="K166" s="280"/>
    </row>
    <row r="167" s="1" customFormat="1" ht="17.25" customHeight="1">
      <c r="B167" s="281"/>
      <c r="C167" s="305" t="s">
        <v>736</v>
      </c>
      <c r="D167" s="305"/>
      <c r="E167" s="305"/>
      <c r="F167" s="306" t="s">
        <v>737</v>
      </c>
      <c r="G167" s="347"/>
      <c r="H167" s="348"/>
      <c r="I167" s="348"/>
      <c r="J167" s="305" t="s">
        <v>738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742</v>
      </c>
      <c r="D169" s="288"/>
      <c r="E169" s="288"/>
      <c r="F169" s="311" t="s">
        <v>739</v>
      </c>
      <c r="G169" s="288"/>
      <c r="H169" s="288" t="s">
        <v>779</v>
      </c>
      <c r="I169" s="288" t="s">
        <v>741</v>
      </c>
      <c r="J169" s="288">
        <v>120</v>
      </c>
      <c r="K169" s="336"/>
    </row>
    <row r="170" s="1" customFormat="1" ht="15" customHeight="1">
      <c r="B170" s="313"/>
      <c r="C170" s="288" t="s">
        <v>788</v>
      </c>
      <c r="D170" s="288"/>
      <c r="E170" s="288"/>
      <c r="F170" s="311" t="s">
        <v>739</v>
      </c>
      <c r="G170" s="288"/>
      <c r="H170" s="288" t="s">
        <v>789</v>
      </c>
      <c r="I170" s="288" t="s">
        <v>741</v>
      </c>
      <c r="J170" s="288" t="s">
        <v>790</v>
      </c>
      <c r="K170" s="336"/>
    </row>
    <row r="171" s="1" customFormat="1" ht="15" customHeight="1">
      <c r="B171" s="313"/>
      <c r="C171" s="288" t="s">
        <v>687</v>
      </c>
      <c r="D171" s="288"/>
      <c r="E171" s="288"/>
      <c r="F171" s="311" t="s">
        <v>739</v>
      </c>
      <c r="G171" s="288"/>
      <c r="H171" s="288" t="s">
        <v>806</v>
      </c>
      <c r="I171" s="288" t="s">
        <v>741</v>
      </c>
      <c r="J171" s="288" t="s">
        <v>790</v>
      </c>
      <c r="K171" s="336"/>
    </row>
    <row r="172" s="1" customFormat="1" ht="15" customHeight="1">
      <c r="B172" s="313"/>
      <c r="C172" s="288" t="s">
        <v>744</v>
      </c>
      <c r="D172" s="288"/>
      <c r="E172" s="288"/>
      <c r="F172" s="311" t="s">
        <v>745</v>
      </c>
      <c r="G172" s="288"/>
      <c r="H172" s="288" t="s">
        <v>806</v>
      </c>
      <c r="I172" s="288" t="s">
        <v>741</v>
      </c>
      <c r="J172" s="288">
        <v>50</v>
      </c>
      <c r="K172" s="336"/>
    </row>
    <row r="173" s="1" customFormat="1" ht="15" customHeight="1">
      <c r="B173" s="313"/>
      <c r="C173" s="288" t="s">
        <v>747</v>
      </c>
      <c r="D173" s="288"/>
      <c r="E173" s="288"/>
      <c r="F173" s="311" t="s">
        <v>739</v>
      </c>
      <c r="G173" s="288"/>
      <c r="H173" s="288" t="s">
        <v>806</v>
      </c>
      <c r="I173" s="288" t="s">
        <v>749</v>
      </c>
      <c r="J173" s="288"/>
      <c r="K173" s="336"/>
    </row>
    <row r="174" s="1" customFormat="1" ht="15" customHeight="1">
      <c r="B174" s="313"/>
      <c r="C174" s="288" t="s">
        <v>758</v>
      </c>
      <c r="D174" s="288"/>
      <c r="E174" s="288"/>
      <c r="F174" s="311" t="s">
        <v>745</v>
      </c>
      <c r="G174" s="288"/>
      <c r="H174" s="288" t="s">
        <v>806</v>
      </c>
      <c r="I174" s="288" t="s">
        <v>741</v>
      </c>
      <c r="J174" s="288">
        <v>50</v>
      </c>
      <c r="K174" s="336"/>
    </row>
    <row r="175" s="1" customFormat="1" ht="15" customHeight="1">
      <c r="B175" s="313"/>
      <c r="C175" s="288" t="s">
        <v>766</v>
      </c>
      <c r="D175" s="288"/>
      <c r="E175" s="288"/>
      <c r="F175" s="311" t="s">
        <v>745</v>
      </c>
      <c r="G175" s="288"/>
      <c r="H175" s="288" t="s">
        <v>806</v>
      </c>
      <c r="I175" s="288" t="s">
        <v>741</v>
      </c>
      <c r="J175" s="288">
        <v>50</v>
      </c>
      <c r="K175" s="336"/>
    </row>
    <row r="176" s="1" customFormat="1" ht="15" customHeight="1">
      <c r="B176" s="313"/>
      <c r="C176" s="288" t="s">
        <v>764</v>
      </c>
      <c r="D176" s="288"/>
      <c r="E176" s="288"/>
      <c r="F176" s="311" t="s">
        <v>745</v>
      </c>
      <c r="G176" s="288"/>
      <c r="H176" s="288" t="s">
        <v>806</v>
      </c>
      <c r="I176" s="288" t="s">
        <v>741</v>
      </c>
      <c r="J176" s="288">
        <v>50</v>
      </c>
      <c r="K176" s="336"/>
    </row>
    <row r="177" s="1" customFormat="1" ht="15" customHeight="1">
      <c r="B177" s="313"/>
      <c r="C177" s="288" t="s">
        <v>102</v>
      </c>
      <c r="D177" s="288"/>
      <c r="E177" s="288"/>
      <c r="F177" s="311" t="s">
        <v>739</v>
      </c>
      <c r="G177" s="288"/>
      <c r="H177" s="288" t="s">
        <v>807</v>
      </c>
      <c r="I177" s="288" t="s">
        <v>808</v>
      </c>
      <c r="J177" s="288"/>
      <c r="K177" s="336"/>
    </row>
    <row r="178" s="1" customFormat="1" ht="15" customHeight="1">
      <c r="B178" s="313"/>
      <c r="C178" s="288" t="s">
        <v>57</v>
      </c>
      <c r="D178" s="288"/>
      <c r="E178" s="288"/>
      <c r="F178" s="311" t="s">
        <v>739</v>
      </c>
      <c r="G178" s="288"/>
      <c r="H178" s="288" t="s">
        <v>809</v>
      </c>
      <c r="I178" s="288" t="s">
        <v>810</v>
      </c>
      <c r="J178" s="288">
        <v>1</v>
      </c>
      <c r="K178" s="336"/>
    </row>
    <row r="179" s="1" customFormat="1" ht="15" customHeight="1">
      <c r="B179" s="313"/>
      <c r="C179" s="288" t="s">
        <v>53</v>
      </c>
      <c r="D179" s="288"/>
      <c r="E179" s="288"/>
      <c r="F179" s="311" t="s">
        <v>739</v>
      </c>
      <c r="G179" s="288"/>
      <c r="H179" s="288" t="s">
        <v>811</v>
      </c>
      <c r="I179" s="288" t="s">
        <v>741</v>
      </c>
      <c r="J179" s="288">
        <v>20</v>
      </c>
      <c r="K179" s="336"/>
    </row>
    <row r="180" s="1" customFormat="1" ht="15" customHeight="1">
      <c r="B180" s="313"/>
      <c r="C180" s="288" t="s">
        <v>54</v>
      </c>
      <c r="D180" s="288"/>
      <c r="E180" s="288"/>
      <c r="F180" s="311" t="s">
        <v>739</v>
      </c>
      <c r="G180" s="288"/>
      <c r="H180" s="288" t="s">
        <v>812</v>
      </c>
      <c r="I180" s="288" t="s">
        <v>741</v>
      </c>
      <c r="J180" s="288">
        <v>255</v>
      </c>
      <c r="K180" s="336"/>
    </row>
    <row r="181" s="1" customFormat="1" ht="15" customHeight="1">
      <c r="B181" s="313"/>
      <c r="C181" s="288" t="s">
        <v>103</v>
      </c>
      <c r="D181" s="288"/>
      <c r="E181" s="288"/>
      <c r="F181" s="311" t="s">
        <v>739</v>
      </c>
      <c r="G181" s="288"/>
      <c r="H181" s="288" t="s">
        <v>703</v>
      </c>
      <c r="I181" s="288" t="s">
        <v>741</v>
      </c>
      <c r="J181" s="288">
        <v>10</v>
      </c>
      <c r="K181" s="336"/>
    </row>
    <row r="182" s="1" customFormat="1" ht="15" customHeight="1">
      <c r="B182" s="313"/>
      <c r="C182" s="288" t="s">
        <v>104</v>
      </c>
      <c r="D182" s="288"/>
      <c r="E182" s="288"/>
      <c r="F182" s="311" t="s">
        <v>739</v>
      </c>
      <c r="G182" s="288"/>
      <c r="H182" s="288" t="s">
        <v>813</v>
      </c>
      <c r="I182" s="288" t="s">
        <v>774</v>
      </c>
      <c r="J182" s="288"/>
      <c r="K182" s="336"/>
    </row>
    <row r="183" s="1" customFormat="1" ht="15" customHeight="1">
      <c r="B183" s="313"/>
      <c r="C183" s="288" t="s">
        <v>814</v>
      </c>
      <c r="D183" s="288"/>
      <c r="E183" s="288"/>
      <c r="F183" s="311" t="s">
        <v>739</v>
      </c>
      <c r="G183" s="288"/>
      <c r="H183" s="288" t="s">
        <v>815</v>
      </c>
      <c r="I183" s="288" t="s">
        <v>774</v>
      </c>
      <c r="J183" s="288"/>
      <c r="K183" s="336"/>
    </row>
    <row r="184" s="1" customFormat="1" ht="15" customHeight="1">
      <c r="B184" s="313"/>
      <c r="C184" s="288" t="s">
        <v>803</v>
      </c>
      <c r="D184" s="288"/>
      <c r="E184" s="288"/>
      <c r="F184" s="311" t="s">
        <v>739</v>
      </c>
      <c r="G184" s="288"/>
      <c r="H184" s="288" t="s">
        <v>816</v>
      </c>
      <c r="I184" s="288" t="s">
        <v>774</v>
      </c>
      <c r="J184" s="288"/>
      <c r="K184" s="336"/>
    </row>
    <row r="185" s="1" customFormat="1" ht="15" customHeight="1">
      <c r="B185" s="313"/>
      <c r="C185" s="288" t="s">
        <v>106</v>
      </c>
      <c r="D185" s="288"/>
      <c r="E185" s="288"/>
      <c r="F185" s="311" t="s">
        <v>745</v>
      </c>
      <c r="G185" s="288"/>
      <c r="H185" s="288" t="s">
        <v>817</v>
      </c>
      <c r="I185" s="288" t="s">
        <v>741</v>
      </c>
      <c r="J185" s="288">
        <v>50</v>
      </c>
      <c r="K185" s="336"/>
    </row>
    <row r="186" s="1" customFormat="1" ht="15" customHeight="1">
      <c r="B186" s="313"/>
      <c r="C186" s="288" t="s">
        <v>818</v>
      </c>
      <c r="D186" s="288"/>
      <c r="E186" s="288"/>
      <c r="F186" s="311" t="s">
        <v>745</v>
      </c>
      <c r="G186" s="288"/>
      <c r="H186" s="288" t="s">
        <v>819</v>
      </c>
      <c r="I186" s="288" t="s">
        <v>820</v>
      </c>
      <c r="J186" s="288"/>
      <c r="K186" s="336"/>
    </row>
    <row r="187" s="1" customFormat="1" ht="15" customHeight="1">
      <c r="B187" s="313"/>
      <c r="C187" s="288" t="s">
        <v>821</v>
      </c>
      <c r="D187" s="288"/>
      <c r="E187" s="288"/>
      <c r="F187" s="311" t="s">
        <v>745</v>
      </c>
      <c r="G187" s="288"/>
      <c r="H187" s="288" t="s">
        <v>822</v>
      </c>
      <c r="I187" s="288" t="s">
        <v>820</v>
      </c>
      <c r="J187" s="288"/>
      <c r="K187" s="336"/>
    </row>
    <row r="188" s="1" customFormat="1" ht="15" customHeight="1">
      <c r="B188" s="313"/>
      <c r="C188" s="288" t="s">
        <v>823</v>
      </c>
      <c r="D188" s="288"/>
      <c r="E188" s="288"/>
      <c r="F188" s="311" t="s">
        <v>745</v>
      </c>
      <c r="G188" s="288"/>
      <c r="H188" s="288" t="s">
        <v>824</v>
      </c>
      <c r="I188" s="288" t="s">
        <v>820</v>
      </c>
      <c r="J188" s="288"/>
      <c r="K188" s="336"/>
    </row>
    <row r="189" s="1" customFormat="1" ht="15" customHeight="1">
      <c r="B189" s="313"/>
      <c r="C189" s="349" t="s">
        <v>825</v>
      </c>
      <c r="D189" s="288"/>
      <c r="E189" s="288"/>
      <c r="F189" s="311" t="s">
        <v>745</v>
      </c>
      <c r="G189" s="288"/>
      <c r="H189" s="288" t="s">
        <v>826</v>
      </c>
      <c r="I189" s="288" t="s">
        <v>827</v>
      </c>
      <c r="J189" s="350" t="s">
        <v>828</v>
      </c>
      <c r="K189" s="336"/>
    </row>
    <row r="190" s="1" customFormat="1" ht="15" customHeight="1">
      <c r="B190" s="313"/>
      <c r="C190" s="349" t="s">
        <v>42</v>
      </c>
      <c r="D190" s="288"/>
      <c r="E190" s="288"/>
      <c r="F190" s="311" t="s">
        <v>739</v>
      </c>
      <c r="G190" s="288"/>
      <c r="H190" s="285" t="s">
        <v>829</v>
      </c>
      <c r="I190" s="288" t="s">
        <v>830</v>
      </c>
      <c r="J190" s="288"/>
      <c r="K190" s="336"/>
    </row>
    <row r="191" s="1" customFormat="1" ht="15" customHeight="1">
      <c r="B191" s="313"/>
      <c r="C191" s="349" t="s">
        <v>831</v>
      </c>
      <c r="D191" s="288"/>
      <c r="E191" s="288"/>
      <c r="F191" s="311" t="s">
        <v>739</v>
      </c>
      <c r="G191" s="288"/>
      <c r="H191" s="288" t="s">
        <v>832</v>
      </c>
      <c r="I191" s="288" t="s">
        <v>774</v>
      </c>
      <c r="J191" s="288"/>
      <c r="K191" s="336"/>
    </row>
    <row r="192" s="1" customFormat="1" ht="15" customHeight="1">
      <c r="B192" s="313"/>
      <c r="C192" s="349" t="s">
        <v>833</v>
      </c>
      <c r="D192" s="288"/>
      <c r="E192" s="288"/>
      <c r="F192" s="311" t="s">
        <v>739</v>
      </c>
      <c r="G192" s="288"/>
      <c r="H192" s="288" t="s">
        <v>834</v>
      </c>
      <c r="I192" s="288" t="s">
        <v>774</v>
      </c>
      <c r="J192" s="288"/>
      <c r="K192" s="336"/>
    </row>
    <row r="193" s="1" customFormat="1" ht="15" customHeight="1">
      <c r="B193" s="313"/>
      <c r="C193" s="349" t="s">
        <v>835</v>
      </c>
      <c r="D193" s="288"/>
      <c r="E193" s="288"/>
      <c r="F193" s="311" t="s">
        <v>745</v>
      </c>
      <c r="G193" s="288"/>
      <c r="H193" s="288" t="s">
        <v>836</v>
      </c>
      <c r="I193" s="288" t="s">
        <v>774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837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838</v>
      </c>
      <c r="D200" s="352"/>
      <c r="E200" s="352"/>
      <c r="F200" s="352" t="s">
        <v>839</v>
      </c>
      <c r="G200" s="353"/>
      <c r="H200" s="352" t="s">
        <v>840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830</v>
      </c>
      <c r="D202" s="288"/>
      <c r="E202" s="288"/>
      <c r="F202" s="311" t="s">
        <v>43</v>
      </c>
      <c r="G202" s="288"/>
      <c r="H202" s="288" t="s">
        <v>841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44</v>
      </c>
      <c r="G203" s="288"/>
      <c r="H203" s="288" t="s">
        <v>842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47</v>
      </c>
      <c r="G204" s="288"/>
      <c r="H204" s="288" t="s">
        <v>843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45</v>
      </c>
      <c r="G205" s="288"/>
      <c r="H205" s="288" t="s">
        <v>844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46</v>
      </c>
      <c r="G206" s="288"/>
      <c r="H206" s="288" t="s">
        <v>845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786</v>
      </c>
      <c r="D208" s="288"/>
      <c r="E208" s="288"/>
      <c r="F208" s="311" t="s">
        <v>79</v>
      </c>
      <c r="G208" s="288"/>
      <c r="H208" s="288" t="s">
        <v>846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682</v>
      </c>
      <c r="G209" s="288"/>
      <c r="H209" s="288" t="s">
        <v>683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680</v>
      </c>
      <c r="G210" s="288"/>
      <c r="H210" s="288" t="s">
        <v>847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684</v>
      </c>
      <c r="G211" s="349"/>
      <c r="H211" s="340" t="s">
        <v>84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685</v>
      </c>
      <c r="G212" s="349"/>
      <c r="H212" s="340" t="s">
        <v>848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810</v>
      </c>
      <c r="D214" s="288"/>
      <c r="E214" s="288"/>
      <c r="F214" s="311">
        <v>1</v>
      </c>
      <c r="G214" s="349"/>
      <c r="H214" s="340" t="s">
        <v>849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850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851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852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2022-07-25T15:30:29Z</dcterms:created>
  <dcterms:modified xsi:type="dcterms:W3CDTF">2022-07-25T15:30:38Z</dcterms:modified>
</cp:coreProperties>
</file>